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3" windowHeight="10216" activeTab="0"/>
  </bookViews>
  <sheets>
    <sheet name="Navigace" sheetId="1" r:id="rId1"/>
    <sheet name="Dotace ÚK" sheetId="2" r:id="rId2"/>
    <sheet name="Dotace EU" sheetId="3" r:id="rId3"/>
    <sheet name="Dotace SR" sheetId="4" r:id="rId4"/>
    <sheet name="PO" sheetId="5" r:id="rId5"/>
  </sheets>
  <externalReferences>
    <externalReference r:id="rId8"/>
    <externalReference r:id="rId9"/>
  </externalReferences>
  <definedNames>
    <definedName name="_xlnm.Print_Area" localSheetId="2">'Dotace EU'!$A$1:$F$7</definedName>
    <definedName name="_xlnm.Print_Area" localSheetId="4">'PO'!$A$1:$F$8</definedName>
    <definedName name="SEZNAM" localSheetId="0">'[2]seznam'!$A$1:$A$17</definedName>
    <definedName name="SEZNAM">'[1]seznam'!$A$1:$A$17</definedName>
    <definedName name="ZPĚT_NA_NAVIGACI">'Dotace SR'!$F$1</definedName>
  </definedNames>
  <calcPr fullCalcOnLoad="1"/>
</workbook>
</file>

<file path=xl/sharedStrings.xml><?xml version="1.0" encoding="utf-8"?>
<sst xmlns="http://schemas.openxmlformats.org/spreadsheetml/2006/main" count="102" uniqueCount="79">
  <si>
    <t>Zjišťované nedostatky</t>
  </si>
  <si>
    <t>Počet provedených kontrol</t>
  </si>
  <si>
    <t>Předmět kontroly</t>
  </si>
  <si>
    <t>Objem zjištění porušení rozpočtové kázně (tis. Kč)</t>
  </si>
  <si>
    <t>Příjemci dotací poskytnutých z vyhlášených programů Ústeckého kraje</t>
  </si>
  <si>
    <t>Dotace EU</t>
  </si>
  <si>
    <t>Příjemci dotací poskytnutých v rámci programů EU se spoluúčastí Ústeckého kraje</t>
  </si>
  <si>
    <t>PO</t>
  </si>
  <si>
    <t>Příspěvkové organizace Ústeckého kraje</t>
  </si>
  <si>
    <t>Dotace ÚK</t>
  </si>
  <si>
    <t>ZPĚT NA NAVIGACI</t>
  </si>
  <si>
    <t>Příjemci dotací poskytnutých ze státního rozpočtu (průtoková dotace)</t>
  </si>
  <si>
    <t>Dotace SR</t>
  </si>
  <si>
    <t>kontrola udržitelnosti projektů OP VK GG</t>
  </si>
  <si>
    <t>Objem kontrolovaných veřej. prostředků   (tis. Kč)</t>
  </si>
  <si>
    <t>Veřejnosprávní kontroly na místě - 2018</t>
  </si>
  <si>
    <t>Státní příspěvek pro zřizovatele zařízení pro děti vyžadující okamžitou pomoc</t>
  </si>
  <si>
    <t>Účelová neinvestiční dotace obcím prostřednictvím krajů z rozpočtu MV-GŘ HZS ČR na výdaje jednotek sborů dobrovolných hasičů obcí Č.j. MV-23140-2/PO-IZS-2017 a Č.j. MV-23140-21/PO-IZS-2017</t>
  </si>
  <si>
    <t>Kontrola čerpání dotací v rámci dotačního programu na výměnu zastaralých zdrojů tepla na pevná paliva (kotlíková dotace)</t>
  </si>
  <si>
    <t>Kontrola hospodaření s dotací na přímé neinvestiční náklady</t>
  </si>
  <si>
    <t xml:space="preserve">Kontrolami u PO bylo v největší míře zjišťováno nedodržování povinností stanovených zákonem č. 320/2001 Sb. a postupů řídící kontroly dle ustanovení jeho prováděcí vyhlášky č.  416/2004 Sb. (výdajové operace byly uskutečňovány před schválením příkazce operace či hlavní účetní, řídící kontrola u vydaných faktur neprobíhala v souladu s vyhláškou, nepřípustné slučování funkce příkazce operace a správce rozpočtu), dále ustanovení zákona č. 563/1991 Sb., o účetnictví, jeho prováděcí vyhlášky č. 410/2009 Sb. a ČUS č. 701 - 710 (různorodost účetních metod, nesprávné oceňování, evidence a účtování majetku, časové rozlišení, náležitosti účetních dokladů, správnost účtování, nedostatky v procesu inventarizace a nesrovnalosti v oblasti cestovních náhrad), rozpočtových pravidel  (hospodaření s fondy) a v neposlední řadě nerespektování pokynů zřizovatele (oblast odpisů, zadávání zakázek a vyřazování majetku). </t>
  </si>
  <si>
    <t>Nesprávná evidence cizího majetku na podrozvahových účtech, nesprávné účtování o majetku, nesprávný výpočet účetních odpisů, nesprávná tvorba FKSP, nesprávné účtování faktur za rekreaci, cestovní náhrady</t>
  </si>
  <si>
    <t>Program 2017
na podporu nové techniky, výstavby požárních zbrojnic pro jednotky SDH</t>
  </si>
  <si>
    <t>Projekt Rodinné stříbro Ústeckého kraje 2017</t>
  </si>
  <si>
    <t>Individuální dotace</t>
  </si>
  <si>
    <t>Program na záchranu a obnovu kulturních památek Ústeckého kraje pro rok 2017</t>
  </si>
  <si>
    <t>Program na záchranu a obnovu drobných památek a architektury dotvářející kulturní krajinu Ústeckého kraje pro rok 2017</t>
  </si>
  <si>
    <t>Program podpory regionální kulturní činnosti na rok 2017</t>
  </si>
  <si>
    <t xml:space="preserve">Program  podpory aktivit stálých profesionálních divadelních souborů a hudebních těles působících na území Ústeckého kraje na rok 2017 </t>
  </si>
  <si>
    <t xml:space="preserve">Výkon regionálních funkcí knihoven v Ústeckém kraji v roce 2017 </t>
  </si>
  <si>
    <t>Koncepce financování sportů s širokou mládežnickou základnou v Ústeckém kraji /2013-2016</t>
  </si>
  <si>
    <t>Dotační program Podpora sociálních služeb v Ústeckém kraji 2017</t>
  </si>
  <si>
    <t>Dotační program Podpora Ústeckého kraje na sociální služby  2017 - malý dotační program</t>
  </si>
  <si>
    <t>Dotační program  Podpora vybraných sociálních služeb v Ústeckém kraji 2017</t>
  </si>
  <si>
    <t>Dotační program Podpora Ústeckého kraje v oblasti prorodinných aktivit 2017</t>
  </si>
  <si>
    <t>Podpora aktivit zaměřených na zlepšení zdravotního stavu obyvatel Ústeckého kraje -2017</t>
  </si>
  <si>
    <t xml:space="preserve">Podpora vybraných služeb zdravotní péče 2016 </t>
  </si>
  <si>
    <t>Podpora lékařských a zdravotnických vzdělávacích akcí 2016</t>
  </si>
  <si>
    <t>Zabezpečení lékařské pohotovostní služby na území Ústeckého kraje - 2017</t>
  </si>
  <si>
    <t>Podpora zvýšení komfortu pacientů při poskytování akutní lůžkové péče na území Ústeckého kraje - 2017</t>
  </si>
  <si>
    <t>Podpora zvýšení komfortu pacientů při poskytování akutní lůžkové péče na území Ústeckého kraje - 2016</t>
  </si>
  <si>
    <t>Program podpory rozvoje zemědělství a venkovských oblastí na období 2014 až 2020</t>
  </si>
  <si>
    <t>Fond Ústeckého kraje</t>
  </si>
  <si>
    <t>OPZ - realizace projektu Komplexního programu podpory mladých lidí na trhu práce v Ústeckém kraji - TRANSFER, CZ.03.1.49/0.0/0.0/15_116/0001786</t>
  </si>
  <si>
    <t>Program obnovy venkova Ústeckého kraje 2017</t>
  </si>
  <si>
    <t>Inovační vouchery 2017</t>
  </si>
  <si>
    <t>Dotační program Volný čas 2017</t>
  </si>
  <si>
    <t>Dotační program  Prevence rizikového chování v Ústeckém kraji v roce 2017</t>
  </si>
  <si>
    <t>Dotační program  Sport 2017</t>
  </si>
  <si>
    <t>Mimoškolní výchova žáků zaměřená na jejich všestranný rozvoj PAŽIT_2017</t>
  </si>
  <si>
    <t>Dotační program Podpora začínajících podnikatelů v Ústeckém kraji pro rok 2017</t>
  </si>
  <si>
    <t>Dotační program Podpora začínajících podnikatelů v Ústeckém kraji pro rok 2016</t>
  </si>
  <si>
    <t xml:space="preserve">kontrola udržitelnosti projektů </t>
  </si>
  <si>
    <t>Podpora sociálních služeb v rámci projektu POSOSUK 2</t>
  </si>
  <si>
    <t>Podpora sociálních služeb v rámci projektu POSOSUK 4</t>
  </si>
  <si>
    <t>Program podpory rozvoje zemědělství a venkovských oblastí Ústeckého kraje v roce 2017</t>
  </si>
  <si>
    <t>Program pro rozvoj eko-agro oblastí v Ústeckém kraji,  oblast podpory obnovy krajiny a biodiverzity v roce 2017</t>
  </si>
  <si>
    <t>Program pro rozvoj eko-agro oblastí v Ústeckém kraji, oblast podpory záchranných stanic v roce 2017</t>
  </si>
  <si>
    <t>Program pro rozvoj eko-agro oblastí v Ústeckém kraji, oblast podpory rozvoje EVVO v roce 2017</t>
  </si>
  <si>
    <t>Program pro rozvoj eko-agro oblastí v Ústeckém kraji, oblast podpory rybářství a rybníkářství v roce 2017</t>
  </si>
  <si>
    <t>Program pro rozvoj eko-agro oblastí v Ústeckém kraji na období let 2017 až 2020, oblast podpory včelařů na území Ústeckého kraje v roce 2017</t>
  </si>
  <si>
    <t>koneční příjemci dle náhodného výběru v souladu s programem (min. 20 % z podpořených žádostí)</t>
  </si>
  <si>
    <t>Fond vodního hospodářství Ústeckého kraje</t>
  </si>
  <si>
    <t>Prostředky dotace na úhradu osobních nákladů nebyly použity ve stanoveném termínu. Dále byly prostředky dotace použity na úhradu nákladu nesouvisejícího s dobou realizace projektu, překročen závazný ukazatel.</t>
  </si>
  <si>
    <t>Prostředky dotace použity na úhradu nákladu nesouvisejícího s dobou realizace projektu, překročen závazný ukazatel.</t>
  </si>
  <si>
    <t>Prostředky dotace použity na úhradu nákladu neuznatelných nákladů.</t>
  </si>
  <si>
    <t>Nedodrženo druhové členění schváleného plánovaného nákladového rozpočtu,  nečerpány osobní náklady - účt. skupina 52, čerpáno z položky ostatní náklady.</t>
  </si>
  <si>
    <t>Z dotace uplatněna úhrada nákladu projektu, která byla provedena po stanoveném termínu.</t>
  </si>
  <si>
    <t>Z dotace uplatněn neuznatelný náklad, prostředky dotace nebyly použity ve stanoveném termínu.</t>
  </si>
  <si>
    <t>Účetnictví nebylo vedeno odděleně, a to použití prostředků z hlediska poskytnuté výše dotace (náklady uhrazené z dotace).</t>
  </si>
  <si>
    <t>Neprokázáno, že uplatněné náklady z dotace byly uznatelné podle podmínky smlouvy, resp., že se nejedná o tzv. neuznatelný náklad.</t>
  </si>
  <si>
    <t>Kontrolovaná osoba zahrnula do celkových uznatelných nákladů projektu náklady, které přímo nesouvisely s realizací projektu, neboť byly vykázány současně v jiných projektech, a to jak ve vztahu použití finančních prostředků poskytnutých dotací, tak i ve vztahu použití v celkových nákladech jiných projektů kontrolované osoby.</t>
  </si>
  <si>
    <t>Výdaje nebyly čerpány dle odsouhlaseného rozpočtu.</t>
  </si>
  <si>
    <t>Kontroly hospodaření příspěvkové organizace kraje za období 2017</t>
  </si>
  <si>
    <t>Kontrola odstranění nedostatků zjištěných veřejnosprávní kontrolou</t>
  </si>
  <si>
    <t>Udržitelnost projektů GG OP VK</t>
  </si>
  <si>
    <t xml:space="preserve">Použití dotace na úhradu uznatelných nákladů neprokázáno (nedoloženy bankovní výpisy a pokladní doklady), ocenění daru dle zákona o účetnictví, který byl bezplatně převeden na příjemce dotace, částka neoprávněně uplatněna z dotace, dále zjištěny úhrady nákladů projektu, z dotace uplatněna úhrada nákladu projektu, která byla provedena po stanoveném termín. </t>
  </si>
  <si>
    <t>nedodržení smlouvou stanoveného závazného ukazatele z důvodu ponížení celkových nákladů projektu o neuznatelné (ztráty z devizových kurzů)</t>
  </si>
  <si>
    <t>Objem zjištění  nedostatků (tis. Kč)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</si>
</sst>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Kč-405]_-;\-* #,##0.00\ [$Kč-405]_-;_-* &quot;-&quot;??\ [$Kč-405]_-;_-@_-"/>
    <numFmt numFmtId="165" formatCode="[$-405]d\.\ mmmm\ yyyy"/>
    <numFmt numFmtId="166" formatCode="#,##0.000"/>
    <numFmt numFmtId="167" formatCode="#,##0.0"/>
    <numFmt numFmtId="168" formatCode="0.000"/>
    <numFmt numFmtId="169" formatCode="0.0000"/>
    <numFmt numFmtId="170" formatCode="0.0"/>
    <numFmt numFmtId="171" formatCode="#,##0.0000"/>
    <numFmt numFmtId="172" formatCode="#,##0.00000"/>
    <numFmt numFmtId="173" formatCode="_-* #,##0.0\ _K_č_-;\-* #,##0.0\ _K_č_-;_-* &quot;-&quot;??\ _K_č_-;_-@_-"/>
    <numFmt numFmtId="174" formatCode="_-* #,##0\ _K_č_-;\-* #,##0\ _K_č_-;_-* &quot;-&quot;??\ _K_č_-;_-@_-"/>
    <numFmt numFmtId="175" formatCode="_-* #,##0.000\ _K_č_-;\-* #,##0.000\ _K_č_-;_-* &quot;-&quot;??\ _K_č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Arial"/>
      <family val="2"/>
    </font>
    <font>
      <sz val="14"/>
      <color indexed="8"/>
      <name val="Arial"/>
      <family val="2"/>
    </font>
    <font>
      <b/>
      <sz val="16"/>
      <color indexed="8"/>
      <name val="Calibri"/>
      <family val="2"/>
    </font>
    <font>
      <b/>
      <u val="single"/>
      <sz val="11"/>
      <color indexed="30"/>
      <name val="Arial"/>
      <family val="2"/>
    </font>
    <font>
      <b/>
      <sz val="11"/>
      <color indexed="12"/>
      <name val="Arial"/>
      <family val="2"/>
    </font>
    <font>
      <b/>
      <sz val="11"/>
      <color indexed="30"/>
      <name val="Arial"/>
      <family val="2"/>
    </font>
    <font>
      <b/>
      <sz val="12"/>
      <color indexed="30"/>
      <name val="Arial"/>
      <family val="2"/>
    </font>
    <font>
      <b/>
      <sz val="10"/>
      <color indexed="30"/>
      <name val="Arial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Calibri"/>
      <family val="2"/>
    </font>
    <font>
      <b/>
      <u val="single"/>
      <sz val="11"/>
      <color rgb="FF0070C0"/>
      <name val="Arial"/>
      <family val="2"/>
    </font>
    <font>
      <b/>
      <sz val="11"/>
      <color theme="10"/>
      <name val="Arial"/>
      <family val="2"/>
    </font>
    <font>
      <b/>
      <sz val="11"/>
      <color rgb="FF0070C0"/>
      <name val="Arial"/>
      <family val="2"/>
    </font>
    <font>
      <b/>
      <sz val="12"/>
      <color rgb="FF0070C0"/>
      <name val="Arial"/>
      <family val="2"/>
    </font>
    <font>
      <sz val="10"/>
      <color theme="1"/>
      <name val="Arial"/>
      <family val="2"/>
    </font>
    <font>
      <b/>
      <sz val="10"/>
      <color rgb="FF0070C0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justify" vertical="justify" wrapText="1"/>
    </xf>
    <xf numFmtId="0" fontId="0" fillId="0" borderId="0" xfId="0" applyAlignment="1">
      <alignment horizontal="center"/>
    </xf>
    <xf numFmtId="0" fontId="52" fillId="33" borderId="11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34" borderId="0" xfId="36" applyFont="1" applyFill="1" applyAlignment="1">
      <alignment horizontal="center" vertical="center"/>
    </xf>
    <xf numFmtId="0" fontId="58" fillId="34" borderId="0" xfId="36" applyFont="1" applyFill="1" applyAlignment="1">
      <alignment horizontal="center" vertical="center"/>
    </xf>
    <xf numFmtId="0" fontId="59" fillId="0" borderId="0" xfId="36" applyFont="1" applyAlignment="1">
      <alignment/>
    </xf>
    <xf numFmtId="166" fontId="3" fillId="0" borderId="12" xfId="0" applyNumberFormat="1" applyFont="1" applyBorder="1" applyAlignment="1">
      <alignment horizontal="right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166" fontId="3" fillId="0" borderId="13" xfId="0" applyNumberFormat="1" applyFont="1" applyBorder="1" applyAlignment="1">
      <alignment horizontal="right" vertical="center"/>
    </xf>
    <xf numFmtId="166" fontId="3" fillId="0" borderId="15" xfId="0" applyNumberFormat="1" applyFont="1" applyBorder="1" applyAlignment="1">
      <alignment horizontal="right" vertical="center"/>
    </xf>
    <xf numFmtId="166" fontId="4" fillId="0" borderId="16" xfId="0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/>
    </xf>
    <xf numFmtId="0" fontId="3" fillId="0" borderId="1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5" fillId="0" borderId="17" xfId="0" applyFont="1" applyFill="1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0" fontId="60" fillId="0" borderId="17" xfId="0" applyFont="1" applyBorder="1" applyAlignment="1">
      <alignment horizontal="justify" vertical="center" wrapText="1"/>
    </xf>
    <xf numFmtId="0" fontId="61" fillId="34" borderId="0" xfId="36" applyFont="1" applyFill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166" fontId="4" fillId="0" borderId="15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justify" vertical="center" wrapText="1"/>
    </xf>
    <xf numFmtId="166" fontId="4" fillId="0" borderId="18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justify" vertical="center" wrapText="1"/>
    </xf>
    <xf numFmtId="168" fontId="3" fillId="0" borderId="13" xfId="0" applyNumberFormat="1" applyFont="1" applyBorder="1" applyAlignment="1">
      <alignment horizontal="right" vertical="center"/>
    </xf>
    <xf numFmtId="168" fontId="3" fillId="0" borderId="15" xfId="0" applyNumberFormat="1" applyFont="1" applyBorder="1" applyAlignment="1">
      <alignment horizontal="right" vertical="center"/>
    </xf>
    <xf numFmtId="166" fontId="4" fillId="0" borderId="12" xfId="0" applyNumberFormat="1" applyFont="1" applyFill="1" applyBorder="1" applyAlignment="1">
      <alignment horizontal="right" vertical="center"/>
    </xf>
    <xf numFmtId="166" fontId="54" fillId="35" borderId="20" xfId="0" applyNumberFormat="1" applyFont="1" applyFill="1" applyBorder="1" applyAlignment="1">
      <alignment vertical="center"/>
    </xf>
    <xf numFmtId="0" fontId="60" fillId="0" borderId="17" xfId="0" applyFont="1" applyFill="1" applyBorder="1" applyAlignment="1">
      <alignment vertical="center" wrapText="1"/>
    </xf>
    <xf numFmtId="166" fontId="54" fillId="35" borderId="12" xfId="0" applyNumberFormat="1" applyFont="1" applyFill="1" applyBorder="1" applyAlignment="1">
      <alignment vertical="center"/>
    </xf>
    <xf numFmtId="166" fontId="4" fillId="0" borderId="20" xfId="0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justify" vertical="center" wrapText="1"/>
    </xf>
    <xf numFmtId="0" fontId="54" fillId="0" borderId="22" xfId="0" applyFont="1" applyBorder="1" applyAlignment="1">
      <alignment horizontal="center" vertical="center"/>
    </xf>
    <xf numFmtId="166" fontId="54" fillId="0" borderId="22" xfId="0" applyNumberFormat="1" applyFont="1" applyBorder="1" applyAlignment="1">
      <alignment horizontal="right" vertical="center"/>
    </xf>
    <xf numFmtId="166" fontId="54" fillId="0" borderId="12" xfId="0" applyNumberFormat="1" applyFont="1" applyBorder="1" applyAlignment="1">
      <alignment horizontal="right" vertical="center"/>
    </xf>
    <xf numFmtId="0" fontId="60" fillId="0" borderId="23" xfId="0" applyFont="1" applyBorder="1" applyAlignment="1">
      <alignment horizontal="justify" vertical="center" wrapText="1"/>
    </xf>
    <xf numFmtId="0" fontId="4" fillId="0" borderId="15" xfId="0" applyFont="1" applyFill="1" applyBorder="1" applyAlignment="1">
      <alignment horizontal="center" vertical="center"/>
    </xf>
    <xf numFmtId="166" fontId="4" fillId="0" borderId="12" xfId="0" applyNumberFormat="1" applyFont="1" applyFill="1" applyBorder="1" applyAlignment="1">
      <alignment horizontal="right" vertical="center" wrapText="1"/>
    </xf>
    <xf numFmtId="166" fontId="4" fillId="0" borderId="12" xfId="0" applyNumberFormat="1" applyFont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75" fontId="4" fillId="0" borderId="18" xfId="34" applyNumberFormat="1" applyFont="1" applyFill="1" applyBorder="1" applyAlignment="1">
      <alignment horizontal="right" vertical="center" wrapText="1"/>
    </xf>
    <xf numFmtId="168" fontId="4" fillId="0" borderId="18" xfId="34" applyNumberFormat="1" applyFont="1" applyFill="1" applyBorder="1" applyAlignment="1">
      <alignment horizontal="right" vertical="center" wrapText="1"/>
    </xf>
    <xf numFmtId="0" fontId="54" fillId="0" borderId="12" xfId="0" applyFont="1" applyBorder="1" applyAlignment="1">
      <alignment horizontal="center" vertical="center" wrapText="1"/>
    </xf>
    <xf numFmtId="166" fontId="54" fillId="0" borderId="15" xfId="0" applyNumberFormat="1" applyFont="1" applyBorder="1" applyAlignment="1">
      <alignment horizontal="right" vertical="center"/>
    </xf>
    <xf numFmtId="166" fontId="54" fillId="0" borderId="12" xfId="0" applyNumberFormat="1" applyFont="1" applyBorder="1" applyAlignment="1">
      <alignment horizontal="right" vertical="center" wrapText="1"/>
    </xf>
    <xf numFmtId="0" fontId="2" fillId="0" borderId="17" xfId="0" applyFont="1" applyBorder="1" applyAlignment="1">
      <alignment horizontal="justify" vertical="center"/>
    </xf>
    <xf numFmtId="168" fontId="54" fillId="0" borderId="12" xfId="0" applyNumberFormat="1" applyFont="1" applyBorder="1" applyAlignment="1">
      <alignment horizontal="right" vertical="center" wrapText="1"/>
    </xf>
    <xf numFmtId="0" fontId="54" fillId="0" borderId="17" xfId="0" applyFont="1" applyBorder="1" applyAlignment="1">
      <alignment horizontal="justify" vertical="justify" wrapText="1"/>
    </xf>
    <xf numFmtId="0" fontId="4" fillId="0" borderId="24" xfId="0" applyFont="1" applyFill="1" applyBorder="1" applyAlignment="1">
      <alignment horizontal="justify" vertical="center" wrapText="1"/>
    </xf>
    <xf numFmtId="0" fontId="4" fillId="0" borderId="22" xfId="0" applyFont="1" applyFill="1" applyBorder="1" applyAlignment="1">
      <alignment horizontal="center" vertical="center" wrapText="1"/>
    </xf>
    <xf numFmtId="166" fontId="4" fillId="0" borderId="22" xfId="0" applyNumberFormat="1" applyFont="1" applyFill="1" applyBorder="1" applyAlignment="1">
      <alignment horizontal="right" vertical="center" wrapText="1"/>
    </xf>
    <xf numFmtId="168" fontId="54" fillId="0" borderId="22" xfId="0" applyNumberFormat="1" applyFont="1" applyBorder="1" applyAlignment="1">
      <alignment horizontal="right" vertical="center" wrapText="1"/>
    </xf>
    <xf numFmtId="0" fontId="54" fillId="0" borderId="23" xfId="0" applyFont="1" applyBorder="1" applyAlignment="1">
      <alignment horizontal="justify" vertical="justify" wrapText="1"/>
    </xf>
    <xf numFmtId="0" fontId="2" fillId="0" borderId="17" xfId="0" applyFont="1" applyBorder="1" applyAlignment="1">
      <alignment horizontal="left" vertical="center" wrapText="1"/>
    </xf>
    <xf numFmtId="0" fontId="54" fillId="0" borderId="22" xfId="0" applyFont="1" applyBorder="1" applyAlignment="1">
      <alignment horizontal="center" vertical="center" wrapText="1"/>
    </xf>
    <xf numFmtId="166" fontId="4" fillId="0" borderId="22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left" vertical="center" wrapText="1"/>
    </xf>
    <xf numFmtId="0" fontId="54" fillId="0" borderId="15" xfId="0" applyFont="1" applyBorder="1" applyAlignment="1">
      <alignment horizontal="center" vertical="center" wrapText="1"/>
    </xf>
    <xf numFmtId="166" fontId="54" fillId="35" borderId="22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54" fillId="0" borderId="24" xfId="0" applyFont="1" applyBorder="1" applyAlignment="1">
      <alignment horizontal="left" vertical="center" wrapText="1"/>
    </xf>
    <xf numFmtId="0" fontId="54" fillId="0" borderId="25" xfId="0" applyFont="1" applyBorder="1" applyAlignment="1">
      <alignment horizontal="left" vertical="center" wrapText="1"/>
    </xf>
    <xf numFmtId="0" fontId="54" fillId="0" borderId="26" xfId="0" applyFont="1" applyBorder="1" applyAlignment="1">
      <alignment horizontal="left" vertical="center"/>
    </xf>
    <xf numFmtId="0" fontId="54" fillId="0" borderId="26" xfId="0" applyFont="1" applyBorder="1" applyAlignment="1">
      <alignment horizontal="left" vertical="center" wrapText="1"/>
    </xf>
    <xf numFmtId="0" fontId="54" fillId="0" borderId="27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justify" vertical="center" wrapText="1"/>
    </xf>
    <xf numFmtId="0" fontId="3" fillId="0" borderId="27" xfId="0" applyFont="1" applyBorder="1" applyAlignment="1">
      <alignment horizontal="justify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justify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1" fontId="3" fillId="0" borderId="0" xfId="0" applyNumberFormat="1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 vertical="center"/>
    </xf>
    <xf numFmtId="168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center"/>
    </xf>
    <xf numFmtId="168" fontId="0" fillId="0" borderId="0" xfId="0" applyNumberFormat="1" applyFill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2" fillId="0" borderId="0" xfId="0" applyFont="1" applyBorder="1" applyAlignment="1">
      <alignment/>
    </xf>
    <xf numFmtId="0" fontId="62" fillId="0" borderId="0" xfId="0" applyFont="1" applyAlignment="1">
      <alignment horizontal="left"/>
    </xf>
    <xf numFmtId="0" fontId="0" fillId="0" borderId="0" xfId="0" applyAlignment="1">
      <alignment horizontal="left"/>
    </xf>
    <xf numFmtId="0" fontId="6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123825</xdr:colOff>
      <xdr:row>6</xdr:row>
      <xdr:rowOff>66675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9100"/>
          <a:ext cx="9525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kr-ustecky.cz/Documents%20and%20Settings/johnova.i/Local%20Settings/Temporary%20Internet%20Files/Content.IE5/M7NE1T14/SV/Tabulka%20vyhodnocen&#237;%20v&#253;sledk&#367;%20kontroln&#237;%20&#269;innosti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le\Kon\Documents%20and%20Settings\johnova.i\Local%20Settings\Temporary%20Internet%20Files\Content.IE5\M7NE1T14\SV\Tabulka%20vyhodnocen&#237;%20v&#253;sledk&#367;%20kontroln&#237;%20&#269;innost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odbor"/>
      <sheetName val="veřejnospr. kontroly na místě"/>
      <sheetName val="kontr. přenes. působ. obce"/>
      <sheetName val="kontr. dle zvl. zákonů"/>
    </sheetNames>
    <sheetDataSet>
      <sheetData sheetId="0">
        <row r="1">
          <cell r="A1" t="str">
            <v>VYBRAT OBLAST</v>
          </cell>
        </row>
        <row r="2">
          <cell r="A2" t="str">
            <v>školství</v>
          </cell>
        </row>
        <row r="3">
          <cell r="A3" t="str">
            <v>krizové řízení</v>
          </cell>
        </row>
        <row r="4">
          <cell r="A4" t="str">
            <v>kultura</v>
          </cell>
        </row>
        <row r="5">
          <cell r="A5" t="str">
            <v>zemědělství</v>
          </cell>
        </row>
        <row r="6">
          <cell r="A6" t="str">
            <v>zdravotnictví</v>
          </cell>
        </row>
        <row r="7">
          <cell r="A7" t="str">
            <v>průmysl  a obchod</v>
          </cell>
        </row>
        <row r="8">
          <cell r="A8" t="str">
            <v>obchod</v>
          </cell>
        </row>
        <row r="9">
          <cell r="A9" t="str">
            <v>finance</v>
          </cell>
        </row>
        <row r="10">
          <cell r="A10" t="str">
            <v>doprava</v>
          </cell>
        </row>
        <row r="11">
          <cell r="A11" t="str">
            <v>práce a sos. věci</v>
          </cell>
        </row>
        <row r="12">
          <cell r="A12" t="str">
            <v>životní prostředí</v>
          </cell>
        </row>
        <row r="13">
          <cell r="A13" t="str">
            <v>místní rozvoj</v>
          </cell>
        </row>
        <row r="14">
          <cell r="A14" t="str">
            <v>vnitro</v>
          </cell>
        </row>
        <row r="15">
          <cell r="A15" t="str">
            <v>obrana</v>
          </cell>
        </row>
        <row r="16">
          <cell r="A16" t="str">
            <v>RÚIAN</v>
          </cell>
        </row>
        <row r="17">
          <cell r="A17" t="str">
            <v>ostatní nezařazené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odbor"/>
      <sheetName val="veřejnospr. kontroly na místě"/>
      <sheetName val="kontr. přenes. působ. obce"/>
      <sheetName val="kontr. dle zvl. zákonů"/>
    </sheetNames>
    <sheetDataSet>
      <sheetData sheetId="0">
        <row r="1">
          <cell r="A1" t="str">
            <v>VYBRAT OBLAST</v>
          </cell>
        </row>
        <row r="2">
          <cell r="A2" t="str">
            <v>školství</v>
          </cell>
        </row>
        <row r="3">
          <cell r="A3" t="str">
            <v>krizové řízení</v>
          </cell>
        </row>
        <row r="4">
          <cell r="A4" t="str">
            <v>kultura</v>
          </cell>
        </row>
        <row r="5">
          <cell r="A5" t="str">
            <v>zemědělství</v>
          </cell>
        </row>
        <row r="6">
          <cell r="A6" t="str">
            <v>zdravotnictví</v>
          </cell>
        </row>
        <row r="7">
          <cell r="A7" t="str">
            <v>průmysl  a obchod</v>
          </cell>
        </row>
        <row r="8">
          <cell r="A8" t="str">
            <v>obchod</v>
          </cell>
        </row>
        <row r="9">
          <cell r="A9" t="str">
            <v>finance</v>
          </cell>
        </row>
        <row r="10">
          <cell r="A10" t="str">
            <v>doprava</v>
          </cell>
        </row>
        <row r="11">
          <cell r="A11" t="str">
            <v>práce a sos. věci</v>
          </cell>
        </row>
        <row r="12">
          <cell r="A12" t="str">
            <v>životní prostředí</v>
          </cell>
        </row>
        <row r="13">
          <cell r="A13" t="str">
            <v>místní rozvoj</v>
          </cell>
        </row>
        <row r="14">
          <cell r="A14" t="str">
            <v>vnitro</v>
          </cell>
        </row>
        <row r="15">
          <cell r="A15" t="str">
            <v>obrana</v>
          </cell>
        </row>
        <row r="16">
          <cell r="A16" t="str">
            <v>RÚIAN</v>
          </cell>
        </row>
        <row r="17">
          <cell r="A17" t="str">
            <v>ostatní nezařazené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5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2.421875" style="0" customWidth="1"/>
    <col min="2" max="2" width="78.57421875" style="0" customWidth="1"/>
    <col min="3" max="3" width="8.8515625" style="0" hidden="1" customWidth="1"/>
    <col min="4" max="4" width="11.57421875" style="0" customWidth="1"/>
    <col min="5" max="5" width="17.00390625" style="0" customWidth="1"/>
  </cols>
  <sheetData>
    <row r="2" ht="18">
      <c r="D2" s="6"/>
    </row>
    <row r="3" spans="2:4" ht="18">
      <c r="B3" s="89"/>
      <c r="C3" s="90"/>
      <c r="D3" s="90"/>
    </row>
    <row r="4" spans="2:4" ht="18">
      <c r="B4" s="89"/>
      <c r="C4" s="90"/>
      <c r="D4" s="90"/>
    </row>
    <row r="5" spans="2:4" ht="18">
      <c r="B5" s="89" t="s">
        <v>15</v>
      </c>
      <c r="C5" s="89"/>
      <c r="D5" s="89"/>
    </row>
    <row r="6" spans="2:4" ht="18">
      <c r="B6" s="89"/>
      <c r="C6" s="90"/>
      <c r="D6" s="90"/>
    </row>
    <row r="9" spans="2:4" ht="15">
      <c r="B9" s="7" t="s">
        <v>4</v>
      </c>
      <c r="D9" s="12" t="s">
        <v>9</v>
      </c>
    </row>
    <row r="10" ht="14.25">
      <c r="D10" s="9"/>
    </row>
    <row r="11" spans="2:4" ht="15">
      <c r="B11" s="7" t="s">
        <v>6</v>
      </c>
      <c r="D11" s="12" t="s">
        <v>5</v>
      </c>
    </row>
    <row r="12" ht="15">
      <c r="D12" s="12"/>
    </row>
    <row r="13" spans="2:4" ht="15">
      <c r="B13" s="7" t="s">
        <v>11</v>
      </c>
      <c r="D13" s="12" t="s">
        <v>12</v>
      </c>
    </row>
    <row r="15" spans="2:4" ht="15">
      <c r="B15" s="7" t="s">
        <v>8</v>
      </c>
      <c r="D15" s="12" t="s">
        <v>7</v>
      </c>
    </row>
  </sheetData>
  <sheetProtection/>
  <mergeCells count="4">
    <mergeCell ref="B4:D4"/>
    <mergeCell ref="B3:D3"/>
    <mergeCell ref="B5:D5"/>
    <mergeCell ref="B6:D6"/>
  </mergeCells>
  <hyperlinks>
    <hyperlink ref="D9" location="'Dotace ÚK'!A1" display="Dotace ÚK"/>
    <hyperlink ref="D11" location="'Dotace EU'!A1" display="Dotace EU"/>
    <hyperlink ref="D15" location="PO!A1" display="PO"/>
    <hyperlink ref="D13" location="'Dotace SR'!A1" display="Dotace SR"/>
  </hyperlinks>
  <printOptions/>
  <pageMargins left="0.7" right="0.7" top="0.787401575" bottom="0.787401575" header="0.3" footer="0.3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52"/>
  <sheetViews>
    <sheetView showGridLines="0" zoomScalePageLayoutView="0" workbookViewId="0" topLeftCell="A1">
      <selection activeCell="F4" sqref="F4"/>
    </sheetView>
  </sheetViews>
  <sheetFormatPr defaultColWidth="9.140625" defaultRowHeight="15"/>
  <cols>
    <col min="1" max="1" width="33.421875" style="0" customWidth="1"/>
    <col min="2" max="2" width="15.57421875" style="0" customWidth="1"/>
    <col min="3" max="3" width="18.00390625" style="0" customWidth="1"/>
    <col min="4" max="4" width="15.57421875" style="0" customWidth="1"/>
    <col min="5" max="5" width="16.421875" style="0" customWidth="1"/>
    <col min="6" max="6" width="85.57421875" style="0" customWidth="1"/>
  </cols>
  <sheetData>
    <row r="1" spans="1:6" ht="23.25" customHeight="1">
      <c r="A1" s="8"/>
      <c r="B1" s="8"/>
      <c r="C1" s="8"/>
      <c r="D1" s="8"/>
      <c r="E1" s="8"/>
      <c r="F1" s="11" t="s">
        <v>10</v>
      </c>
    </row>
    <row r="2" ht="23.25" customHeight="1" thickBot="1"/>
    <row r="3" spans="1:6" s="3" customFormat="1" ht="84" customHeight="1" thickBot="1">
      <c r="A3" s="5" t="s">
        <v>2</v>
      </c>
      <c r="B3" s="5" t="s">
        <v>1</v>
      </c>
      <c r="C3" s="5" t="s">
        <v>14</v>
      </c>
      <c r="D3" s="5" t="s">
        <v>3</v>
      </c>
      <c r="E3" s="5" t="s">
        <v>78</v>
      </c>
      <c r="F3" s="5" t="s">
        <v>0</v>
      </c>
    </row>
    <row r="4" spans="1:6" ht="40.5">
      <c r="A4" s="72" t="s">
        <v>22</v>
      </c>
      <c r="B4" s="51">
        <v>5</v>
      </c>
      <c r="C4" s="35">
        <v>9158.80507</v>
      </c>
      <c r="D4" s="35">
        <v>0</v>
      </c>
      <c r="E4" s="35">
        <v>0</v>
      </c>
      <c r="F4" s="36"/>
    </row>
    <row r="5" spans="1:6" ht="27">
      <c r="A5" s="71" t="s">
        <v>23</v>
      </c>
      <c r="B5" s="51">
        <v>4</v>
      </c>
      <c r="C5" s="34">
        <v>1500</v>
      </c>
      <c r="D5" s="34">
        <v>0</v>
      </c>
      <c r="E5" s="34">
        <v>0</v>
      </c>
      <c r="F5" s="39"/>
    </row>
    <row r="6" spans="1:6" ht="38.25">
      <c r="A6" s="71" t="s">
        <v>24</v>
      </c>
      <c r="B6" s="51">
        <v>2</v>
      </c>
      <c r="C6" s="38">
        <v>1500</v>
      </c>
      <c r="D6" s="38">
        <v>26.19681</v>
      </c>
      <c r="E6" s="38">
        <v>19.48318</v>
      </c>
      <c r="F6" s="39" t="s">
        <v>63</v>
      </c>
    </row>
    <row r="7" spans="1:9" ht="40.5">
      <c r="A7" s="71" t="s">
        <v>25</v>
      </c>
      <c r="B7" s="51">
        <v>11</v>
      </c>
      <c r="C7" s="34">
        <f>3039.76465+838.028</f>
        <v>3877.7926500000003</v>
      </c>
      <c r="D7" s="34">
        <v>0</v>
      </c>
      <c r="E7" s="34">
        <v>0</v>
      </c>
      <c r="F7" s="23"/>
      <c r="G7" s="2"/>
      <c r="H7" s="2"/>
      <c r="I7" s="2"/>
    </row>
    <row r="8" spans="1:6" ht="54">
      <c r="A8" s="71" t="s">
        <v>26</v>
      </c>
      <c r="B8" s="51">
        <v>3</v>
      </c>
      <c r="C8" s="34">
        <f>40+167.979</f>
        <v>207.979</v>
      </c>
      <c r="D8" s="34">
        <v>0</v>
      </c>
      <c r="E8" s="34">
        <v>0</v>
      </c>
      <c r="F8" s="23"/>
    </row>
    <row r="9" spans="1:6" ht="27">
      <c r="A9" s="71" t="s">
        <v>27</v>
      </c>
      <c r="B9" s="51">
        <v>16</v>
      </c>
      <c r="C9" s="34">
        <f>1697.56783+60</f>
        <v>1757.56783</v>
      </c>
      <c r="D9" s="34">
        <v>0</v>
      </c>
      <c r="E9" s="34">
        <v>21.105</v>
      </c>
      <c r="F9" s="23" t="s">
        <v>64</v>
      </c>
    </row>
    <row r="10" spans="1:7" ht="54">
      <c r="A10" s="71" t="s">
        <v>28</v>
      </c>
      <c r="B10" s="51">
        <v>2</v>
      </c>
      <c r="C10" s="34">
        <f>1624.66341+2000</f>
        <v>3624.66341</v>
      </c>
      <c r="D10" s="34">
        <v>0</v>
      </c>
      <c r="E10" s="34">
        <v>0</v>
      </c>
      <c r="F10" s="23"/>
      <c r="G10" s="19"/>
    </row>
    <row r="11" spans="1:6" ht="27">
      <c r="A11" s="71" t="s">
        <v>29</v>
      </c>
      <c r="B11" s="51">
        <v>2</v>
      </c>
      <c r="C11" s="38">
        <v>1460</v>
      </c>
      <c r="D11" s="38">
        <v>0</v>
      </c>
      <c r="E11" s="38">
        <v>0.02</v>
      </c>
      <c r="F11" s="39" t="s">
        <v>65</v>
      </c>
    </row>
    <row r="12" spans="1:7" ht="40.5">
      <c r="A12" s="71" t="s">
        <v>30</v>
      </c>
      <c r="B12" s="51">
        <v>1</v>
      </c>
      <c r="C12" s="34">
        <v>2307.695</v>
      </c>
      <c r="D12" s="34">
        <v>0</v>
      </c>
      <c r="E12" s="34">
        <v>770</v>
      </c>
      <c r="F12" s="39" t="s">
        <v>66</v>
      </c>
      <c r="G12" s="19"/>
    </row>
    <row r="13" spans="1:7" ht="51">
      <c r="A13" s="71" t="s">
        <v>31</v>
      </c>
      <c r="B13" s="51">
        <v>25</v>
      </c>
      <c r="C13" s="34">
        <v>94426.87819</v>
      </c>
      <c r="D13" s="34">
        <v>3011.9</v>
      </c>
      <c r="E13" s="34">
        <v>2.805</v>
      </c>
      <c r="F13" s="23" t="s">
        <v>76</v>
      </c>
      <c r="G13" s="19"/>
    </row>
    <row r="14" spans="1:6" ht="40.5">
      <c r="A14" s="71" t="s">
        <v>32</v>
      </c>
      <c r="B14" s="51">
        <v>10</v>
      </c>
      <c r="C14" s="34">
        <f>430+369.927</f>
        <v>799.927</v>
      </c>
      <c r="D14" s="34">
        <v>0</v>
      </c>
      <c r="E14" s="34">
        <v>2.219</v>
      </c>
      <c r="F14" s="39" t="s">
        <v>67</v>
      </c>
    </row>
    <row r="15" spans="1:7" ht="40.5">
      <c r="A15" s="71" t="s">
        <v>33</v>
      </c>
      <c r="B15" s="51">
        <v>22</v>
      </c>
      <c r="C15" s="34">
        <f>3044.81813+6260.887</f>
        <v>9305.70513</v>
      </c>
      <c r="D15" s="34">
        <v>0</v>
      </c>
      <c r="E15" s="34">
        <v>0</v>
      </c>
      <c r="F15" s="68"/>
      <c r="G15" s="19"/>
    </row>
    <row r="16" spans="1:6" ht="40.5">
      <c r="A16" s="71" t="s">
        <v>34</v>
      </c>
      <c r="B16" s="51">
        <v>3</v>
      </c>
      <c r="C16" s="34">
        <f>41.818+83.636</f>
        <v>125.454</v>
      </c>
      <c r="D16" s="34">
        <v>0</v>
      </c>
      <c r="E16" s="34">
        <v>2.97899</v>
      </c>
      <c r="F16" s="39" t="s">
        <v>67</v>
      </c>
    </row>
    <row r="17" spans="1:6" ht="40.5">
      <c r="A17" s="71" t="s">
        <v>35</v>
      </c>
      <c r="B17" s="51">
        <v>1</v>
      </c>
      <c r="C17" s="34">
        <v>342.16</v>
      </c>
      <c r="D17" s="34">
        <v>0</v>
      </c>
      <c r="E17" s="34">
        <v>14.54894</v>
      </c>
      <c r="F17" s="39" t="s">
        <v>68</v>
      </c>
    </row>
    <row r="18" spans="1:6" ht="27">
      <c r="A18" s="71" t="s">
        <v>36</v>
      </c>
      <c r="B18" s="51">
        <v>1</v>
      </c>
      <c r="C18" s="35">
        <v>1806</v>
      </c>
      <c r="D18" s="35">
        <v>0</v>
      </c>
      <c r="E18" s="35">
        <v>1806</v>
      </c>
      <c r="F18" s="39" t="s">
        <v>69</v>
      </c>
    </row>
    <row r="19" spans="1:6" ht="40.5">
      <c r="A19" s="71" t="s">
        <v>37</v>
      </c>
      <c r="B19" s="51">
        <v>1</v>
      </c>
      <c r="C19" s="35">
        <v>430</v>
      </c>
      <c r="D19" s="35">
        <v>0</v>
      </c>
      <c r="E19" s="35">
        <v>430</v>
      </c>
      <c r="F19" s="39" t="s">
        <v>69</v>
      </c>
    </row>
    <row r="20" spans="1:6" ht="40.5">
      <c r="A20" s="71" t="s">
        <v>38</v>
      </c>
      <c r="B20" s="51">
        <v>2</v>
      </c>
      <c r="C20" s="34">
        <v>4699.816</v>
      </c>
      <c r="D20" s="34">
        <v>0</v>
      </c>
      <c r="E20" s="34">
        <v>1492.36202</v>
      </c>
      <c r="F20" s="39" t="s">
        <v>70</v>
      </c>
    </row>
    <row r="21" spans="1:6" ht="40.5">
      <c r="A21" s="71" t="s">
        <v>39</v>
      </c>
      <c r="B21" s="51">
        <v>1</v>
      </c>
      <c r="C21" s="37">
        <v>686.8887</v>
      </c>
      <c r="D21" s="37">
        <v>0</v>
      </c>
      <c r="E21" s="37">
        <v>0</v>
      </c>
      <c r="F21" s="39"/>
    </row>
    <row r="22" spans="1:6" ht="40.5">
      <c r="A22" s="71" t="s">
        <v>40</v>
      </c>
      <c r="B22" s="51">
        <v>1</v>
      </c>
      <c r="C22" s="38">
        <v>1495</v>
      </c>
      <c r="D22" s="38">
        <v>0</v>
      </c>
      <c r="E22" s="38">
        <v>0</v>
      </c>
      <c r="F22" s="39"/>
    </row>
    <row r="23" spans="1:6" ht="51">
      <c r="A23" s="71" t="s">
        <v>41</v>
      </c>
      <c r="B23" s="51">
        <v>1</v>
      </c>
      <c r="C23" s="38">
        <v>300</v>
      </c>
      <c r="D23" s="38">
        <v>65.5548</v>
      </c>
      <c r="E23" s="38">
        <v>0</v>
      </c>
      <c r="F23" s="23" t="s">
        <v>71</v>
      </c>
    </row>
    <row r="24" spans="1:6" ht="14.25">
      <c r="A24" s="71" t="s">
        <v>42</v>
      </c>
      <c r="B24" s="63">
        <v>54</v>
      </c>
      <c r="C24" s="67">
        <f>426.505+22167.90102</f>
        <v>22594.406020000002</v>
      </c>
      <c r="D24" s="67">
        <v>8.9177</v>
      </c>
      <c r="E24" s="67">
        <v>0</v>
      </c>
      <c r="F24" s="23" t="s">
        <v>72</v>
      </c>
    </row>
    <row r="25" spans="1:6" ht="27">
      <c r="A25" s="71" t="s">
        <v>44</v>
      </c>
      <c r="B25" s="14">
        <v>28</v>
      </c>
      <c r="C25" s="13">
        <v>16618.51907</v>
      </c>
      <c r="D25" s="13">
        <v>0</v>
      </c>
      <c r="E25" s="13">
        <v>0</v>
      </c>
      <c r="F25" s="62"/>
    </row>
    <row r="26" spans="1:6" ht="14.25">
      <c r="A26" s="73" t="s">
        <v>45</v>
      </c>
      <c r="B26" s="40">
        <v>4</v>
      </c>
      <c r="C26" s="41">
        <v>282</v>
      </c>
      <c r="D26" s="41">
        <v>0</v>
      </c>
      <c r="E26" s="41">
        <v>0</v>
      </c>
      <c r="F26" s="65"/>
    </row>
    <row r="27" spans="1:6" ht="27">
      <c r="A27" s="74" t="s">
        <v>19</v>
      </c>
      <c r="B27" s="40">
        <v>4</v>
      </c>
      <c r="C27" s="41">
        <v>9443.413</v>
      </c>
      <c r="D27" s="41">
        <v>0</v>
      </c>
      <c r="E27" s="41">
        <v>0</v>
      </c>
      <c r="F27" s="65"/>
    </row>
    <row r="28" spans="1:6" ht="14.25">
      <c r="A28" s="71" t="s">
        <v>46</v>
      </c>
      <c r="B28" s="51">
        <v>5</v>
      </c>
      <c r="C28" s="42">
        <v>172</v>
      </c>
      <c r="D28" s="42">
        <v>0</v>
      </c>
      <c r="E28" s="42">
        <v>0</v>
      </c>
      <c r="F28" s="24"/>
    </row>
    <row r="29" spans="1:6" ht="40.5">
      <c r="A29" s="71" t="s">
        <v>47</v>
      </c>
      <c r="B29" s="51">
        <v>6</v>
      </c>
      <c r="C29" s="42">
        <v>158.13</v>
      </c>
      <c r="D29" s="42">
        <v>0</v>
      </c>
      <c r="E29" s="42">
        <v>0</v>
      </c>
      <c r="F29" s="24"/>
    </row>
    <row r="30" spans="1:6" ht="14.25">
      <c r="A30" s="71" t="s">
        <v>48</v>
      </c>
      <c r="B30" s="51">
        <v>9</v>
      </c>
      <c r="C30" s="42">
        <v>350</v>
      </c>
      <c r="D30" s="42">
        <v>0</v>
      </c>
      <c r="E30" s="42">
        <v>0</v>
      </c>
      <c r="F30" s="25"/>
    </row>
    <row r="31" spans="1:6" ht="40.5">
      <c r="A31" s="71" t="s">
        <v>49</v>
      </c>
      <c r="B31" s="51">
        <v>2</v>
      </c>
      <c r="C31" s="42">
        <v>78.08</v>
      </c>
      <c r="D31" s="41">
        <v>0</v>
      </c>
      <c r="E31" s="41">
        <v>0</v>
      </c>
      <c r="F31" s="43"/>
    </row>
    <row r="32" spans="1:6" ht="40.5">
      <c r="A32" s="71" t="s">
        <v>50</v>
      </c>
      <c r="B32" s="51">
        <v>10</v>
      </c>
      <c r="C32" s="42">
        <v>1793.021</v>
      </c>
      <c r="D32" s="13">
        <v>0</v>
      </c>
      <c r="E32" s="13">
        <v>0.444</v>
      </c>
      <c r="F32" s="54" t="s">
        <v>77</v>
      </c>
    </row>
    <row r="33" spans="1:6" ht="40.5">
      <c r="A33" s="71" t="s">
        <v>51</v>
      </c>
      <c r="B33" s="51">
        <v>1</v>
      </c>
      <c r="C33" s="42">
        <v>0</v>
      </c>
      <c r="D33" s="13">
        <v>0</v>
      </c>
      <c r="E33" s="13">
        <v>0</v>
      </c>
      <c r="F33" s="54" t="s">
        <v>52</v>
      </c>
    </row>
    <row r="34" spans="1:6" ht="27">
      <c r="A34" s="71" t="s">
        <v>53</v>
      </c>
      <c r="B34" s="51">
        <v>21</v>
      </c>
      <c r="C34" s="42">
        <v>7099.699</v>
      </c>
      <c r="D34" s="45">
        <v>0</v>
      </c>
      <c r="E34" s="55">
        <v>0</v>
      </c>
      <c r="F34" s="56"/>
    </row>
    <row r="35" spans="1:6" ht="27">
      <c r="A35" s="57" t="s">
        <v>54</v>
      </c>
      <c r="B35" s="58">
        <v>8</v>
      </c>
      <c r="C35" s="59">
        <v>15973.2195</v>
      </c>
      <c r="D35" s="59">
        <v>0</v>
      </c>
      <c r="E35" s="60">
        <v>0</v>
      </c>
      <c r="F35" s="61"/>
    </row>
    <row r="36" spans="1:6" ht="40.5">
      <c r="A36" s="71" t="s">
        <v>55</v>
      </c>
      <c r="B36" s="51">
        <v>10</v>
      </c>
      <c r="C36" s="53">
        <v>1997.577</v>
      </c>
      <c r="D36" s="13">
        <v>0</v>
      </c>
      <c r="E36" s="13">
        <v>0</v>
      </c>
      <c r="F36" s="62"/>
    </row>
    <row r="37" spans="1:6" ht="54">
      <c r="A37" s="71" t="s">
        <v>56</v>
      </c>
      <c r="B37" s="51">
        <v>2</v>
      </c>
      <c r="C37" s="42">
        <v>173.016</v>
      </c>
      <c r="D37" s="13">
        <v>0</v>
      </c>
      <c r="E37" s="13">
        <v>0</v>
      </c>
      <c r="F37" s="62"/>
    </row>
    <row r="38" spans="1:6" ht="40.5">
      <c r="A38" s="71" t="s">
        <v>57</v>
      </c>
      <c r="B38" s="51">
        <v>1</v>
      </c>
      <c r="C38" s="42">
        <v>500</v>
      </c>
      <c r="D38" s="13">
        <v>0</v>
      </c>
      <c r="E38" s="13">
        <v>0</v>
      </c>
      <c r="F38" s="62"/>
    </row>
    <row r="39" spans="1:6" ht="40.5">
      <c r="A39" s="71" t="s">
        <v>58</v>
      </c>
      <c r="B39" s="51">
        <v>7</v>
      </c>
      <c r="C39" s="42">
        <v>904.94618</v>
      </c>
      <c r="D39" s="46">
        <v>0</v>
      </c>
      <c r="E39" s="46">
        <v>0</v>
      </c>
      <c r="F39" s="62"/>
    </row>
    <row r="40" spans="1:6" ht="40.5">
      <c r="A40" s="71" t="s">
        <v>59</v>
      </c>
      <c r="B40" s="51">
        <v>2</v>
      </c>
      <c r="C40" s="42">
        <v>310.861</v>
      </c>
      <c r="D40" s="46">
        <v>0</v>
      </c>
      <c r="E40" s="46">
        <v>0</v>
      </c>
      <c r="F40" s="62"/>
    </row>
    <row r="41" spans="1:6" ht="54">
      <c r="A41" s="74" t="s">
        <v>60</v>
      </c>
      <c r="B41" s="63">
        <v>63</v>
      </c>
      <c r="C41" s="41">
        <v>1050.79623</v>
      </c>
      <c r="D41" s="64">
        <v>0</v>
      </c>
      <c r="E41" s="64">
        <v>0</v>
      </c>
      <c r="F41" s="65" t="s">
        <v>61</v>
      </c>
    </row>
    <row r="42" spans="1:6" ht="27.75" thickBot="1">
      <c r="A42" s="75" t="s">
        <v>62</v>
      </c>
      <c r="B42" s="66">
        <v>4</v>
      </c>
      <c r="C42" s="52">
        <v>112309.62348</v>
      </c>
      <c r="D42" s="52">
        <v>0</v>
      </c>
      <c r="E42" s="52">
        <v>0</v>
      </c>
      <c r="F42" s="1"/>
    </row>
    <row r="43" spans="2:5" ht="15.75" customHeight="1">
      <c r="B43" s="82"/>
      <c r="C43" s="83"/>
      <c r="D43" s="83"/>
      <c r="E43" s="83"/>
    </row>
    <row r="44" ht="15.75" customHeight="1"/>
    <row r="45" ht="15.75" customHeight="1"/>
    <row r="46" ht="15.75" customHeight="1"/>
    <row r="47" ht="15.75" customHeight="1"/>
    <row r="50" spans="1:5" ht="14.25">
      <c r="A50" s="93"/>
      <c r="B50" s="93"/>
      <c r="C50" s="93"/>
      <c r="D50" s="93"/>
      <c r="E50" s="93"/>
    </row>
    <row r="51" spans="3:5" ht="14.25">
      <c r="C51" s="20"/>
      <c r="D51" s="20"/>
      <c r="E51" s="20"/>
    </row>
    <row r="52" spans="1:5" ht="14.25">
      <c r="A52" s="91"/>
      <c r="B52" s="92"/>
      <c r="C52" s="92"/>
      <c r="D52" s="92"/>
      <c r="E52" s="92"/>
    </row>
  </sheetData>
  <sheetProtection/>
  <mergeCells count="2">
    <mergeCell ref="A52:E52"/>
    <mergeCell ref="A50:E50"/>
  </mergeCells>
  <hyperlinks>
    <hyperlink ref="F1" location="Navigace!A1" display="ZPĚT NA NAVIGACI"/>
  </hyperlinks>
  <printOptions/>
  <pageMargins left="0.1968503937007874" right="0.11811023622047245" top="0.15748031496062992" bottom="0" header="0" footer="0"/>
  <pageSetup fitToHeight="0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12"/>
  <sheetViews>
    <sheetView showGridLines="0" workbookViewId="0" topLeftCell="A1">
      <selection activeCell="F4" sqref="F4"/>
    </sheetView>
  </sheetViews>
  <sheetFormatPr defaultColWidth="9.140625" defaultRowHeight="15"/>
  <cols>
    <col min="1" max="1" width="36.57421875" style="0" customWidth="1"/>
    <col min="2" max="2" width="16.00390625" style="0" customWidth="1"/>
    <col min="3" max="3" width="18.00390625" style="0" customWidth="1"/>
    <col min="4" max="4" width="15.57421875" style="0" customWidth="1"/>
    <col min="5" max="5" width="16.140625" style="0" customWidth="1"/>
    <col min="6" max="6" width="85.57421875" style="0" customWidth="1"/>
  </cols>
  <sheetData>
    <row r="1" spans="1:6" ht="23.25" customHeight="1">
      <c r="A1" s="8"/>
      <c r="B1" s="8"/>
      <c r="C1" s="8"/>
      <c r="D1" s="8"/>
      <c r="E1" s="8"/>
      <c r="F1" s="11" t="s">
        <v>10</v>
      </c>
    </row>
    <row r="2" ht="23.25" customHeight="1" thickBot="1"/>
    <row r="3" spans="1:6" s="3" customFormat="1" ht="78.75" customHeight="1" thickBot="1">
      <c r="A3" s="5" t="s">
        <v>2</v>
      </c>
      <c r="B3" s="5" t="s">
        <v>1</v>
      </c>
      <c r="C3" s="5" t="s">
        <v>14</v>
      </c>
      <c r="D3" s="5" t="s">
        <v>3</v>
      </c>
      <c r="E3" s="5" t="s">
        <v>78</v>
      </c>
      <c r="F3" s="5" t="s">
        <v>0</v>
      </c>
    </row>
    <row r="4" spans="1:6" ht="59.25" customHeight="1">
      <c r="A4" s="76" t="s">
        <v>75</v>
      </c>
      <c r="B4" s="15">
        <v>3</v>
      </c>
      <c r="C4" s="17">
        <v>0</v>
      </c>
      <c r="D4" s="17">
        <v>0</v>
      </c>
      <c r="E4" s="32">
        <v>0</v>
      </c>
      <c r="F4" s="16" t="s">
        <v>13</v>
      </c>
    </row>
    <row r="5" spans="1:6" ht="54">
      <c r="A5" s="71" t="s">
        <v>43</v>
      </c>
      <c r="B5" s="51">
        <v>1</v>
      </c>
      <c r="C5" s="35">
        <v>5898.30514</v>
      </c>
      <c r="D5" s="35">
        <v>0</v>
      </c>
      <c r="E5" s="35">
        <v>0</v>
      </c>
      <c r="F5" s="23"/>
    </row>
    <row r="6" spans="1:6" ht="70.5" customHeight="1" thickBot="1">
      <c r="A6" s="77" t="s">
        <v>18</v>
      </c>
      <c r="B6" s="21">
        <v>38</v>
      </c>
      <c r="C6" s="18">
        <v>3916.62755</v>
      </c>
      <c r="D6" s="18">
        <v>0</v>
      </c>
      <c r="E6" s="33">
        <v>0</v>
      </c>
      <c r="F6" s="1"/>
    </row>
    <row r="7" spans="1:6" ht="14.25">
      <c r="A7" s="22"/>
      <c r="B7" s="84"/>
      <c r="C7" s="85"/>
      <c r="D7" s="84"/>
      <c r="E7" s="84"/>
      <c r="F7" s="22"/>
    </row>
    <row r="8" spans="1:6" ht="14.25">
      <c r="A8" s="97"/>
      <c r="B8" s="97"/>
      <c r="C8" s="97"/>
      <c r="D8" s="97"/>
      <c r="E8" s="97"/>
      <c r="F8" s="22"/>
    </row>
    <row r="9" spans="1:5" ht="14.25">
      <c r="A9" s="96"/>
      <c r="B9" s="96"/>
      <c r="C9" s="96"/>
      <c r="D9" s="96"/>
      <c r="E9" s="96"/>
    </row>
    <row r="10" spans="3:4" ht="14.25">
      <c r="C10" s="20"/>
      <c r="D10" s="20"/>
    </row>
    <row r="11" ht="14.25">
      <c r="D11" s="20"/>
    </row>
    <row r="12" spans="1:5" ht="14.25">
      <c r="A12" s="94"/>
      <c r="B12" s="95"/>
      <c r="C12" s="95"/>
      <c r="D12" s="95"/>
      <c r="E12" s="95"/>
    </row>
  </sheetData>
  <sheetProtection/>
  <mergeCells count="3">
    <mergeCell ref="A12:E12"/>
    <mergeCell ref="A9:E9"/>
    <mergeCell ref="A8:E8"/>
  </mergeCells>
  <hyperlinks>
    <hyperlink ref="F1" location="Navigace!A1" display="ZPĚT NA NAVIGACI"/>
  </hyperlinks>
  <printOptions/>
  <pageMargins left="0.1968503937007874" right="0.11811023622047245" top="0.15748031496062992" bottom="0" header="0" footer="0"/>
  <pageSetup fitToHeight="0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6"/>
  <sheetViews>
    <sheetView showGridLines="0" workbookViewId="0" topLeftCell="A1">
      <selection activeCell="F4" sqref="F4"/>
    </sheetView>
  </sheetViews>
  <sheetFormatPr defaultColWidth="9.140625" defaultRowHeight="15"/>
  <cols>
    <col min="1" max="1" width="38.421875" style="0" customWidth="1"/>
    <col min="2" max="2" width="15.57421875" style="0" customWidth="1"/>
    <col min="3" max="3" width="18.00390625" style="0" customWidth="1"/>
    <col min="4" max="4" width="15.57421875" style="0" customWidth="1"/>
    <col min="5" max="5" width="16.421875" style="0" customWidth="1"/>
    <col min="6" max="6" width="85.57421875" style="0" customWidth="1"/>
  </cols>
  <sheetData>
    <row r="1" spans="1:6" ht="23.25" customHeight="1">
      <c r="A1" s="8"/>
      <c r="B1" s="8"/>
      <c r="C1" s="8"/>
      <c r="D1" s="8"/>
      <c r="E1" s="8"/>
      <c r="F1" s="26" t="s">
        <v>10</v>
      </c>
    </row>
    <row r="2" ht="23.25" customHeight="1" thickBot="1"/>
    <row r="3" spans="1:6" s="3" customFormat="1" ht="84" customHeight="1" thickBot="1">
      <c r="A3" s="5" t="s">
        <v>2</v>
      </c>
      <c r="B3" s="5" t="s">
        <v>1</v>
      </c>
      <c r="C3" s="5" t="s">
        <v>14</v>
      </c>
      <c r="D3" s="5" t="s">
        <v>3</v>
      </c>
      <c r="E3" s="5" t="s">
        <v>78</v>
      </c>
      <c r="F3" s="5" t="s">
        <v>0</v>
      </c>
    </row>
    <row r="4" spans="1:6" s="3" customFormat="1" ht="84" customHeight="1">
      <c r="A4" s="78" t="s">
        <v>16</v>
      </c>
      <c r="B4" s="48">
        <v>1</v>
      </c>
      <c r="C4" s="49">
        <v>8945.2</v>
      </c>
      <c r="D4" s="50">
        <v>0</v>
      </c>
      <c r="E4" s="50">
        <v>0</v>
      </c>
      <c r="F4" s="47"/>
    </row>
    <row r="5" spans="1:6" ht="111" customHeight="1" thickBot="1">
      <c r="A5" s="79" t="s">
        <v>17</v>
      </c>
      <c r="B5" s="44">
        <v>1</v>
      </c>
      <c r="C5" s="28">
        <v>279.43</v>
      </c>
      <c r="D5" s="28">
        <v>0</v>
      </c>
      <c r="E5" s="28">
        <v>0</v>
      </c>
      <c r="F5" s="29"/>
    </row>
    <row r="6" spans="2:5" ht="14.25">
      <c r="B6" s="82"/>
      <c r="C6" s="86"/>
      <c r="D6" s="82"/>
      <c r="E6" s="82"/>
    </row>
    <row r="14" ht="12.75" customHeight="1"/>
  </sheetData>
  <sheetProtection/>
  <hyperlinks>
    <hyperlink ref="F1" location="Navigace!A1" display="ZPĚT NA NAVIGACI"/>
  </hyperlinks>
  <printOptions/>
  <pageMargins left="0.1968503937007874" right="0.11811023622047245" top="0.15748031496062992" bottom="0" header="0" footer="0"/>
  <pageSetup fitToHeight="0" fitToWidth="1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8"/>
  <sheetViews>
    <sheetView showGridLines="0" zoomScalePageLayoutView="0" workbookViewId="0" topLeftCell="A1">
      <selection activeCell="F11" sqref="F11"/>
    </sheetView>
  </sheetViews>
  <sheetFormatPr defaultColWidth="9.140625" defaultRowHeight="15"/>
  <cols>
    <col min="1" max="1" width="35.421875" style="0" customWidth="1"/>
    <col min="2" max="2" width="15.421875" style="0" customWidth="1"/>
    <col min="3" max="3" width="18.00390625" style="0" customWidth="1"/>
    <col min="4" max="5" width="15.57421875" style="0" customWidth="1"/>
    <col min="6" max="6" width="79.00390625" style="0" customWidth="1"/>
  </cols>
  <sheetData>
    <row r="1" spans="1:6" ht="23.25" customHeight="1">
      <c r="A1" s="8"/>
      <c r="B1" s="8"/>
      <c r="C1" s="8"/>
      <c r="D1" s="8"/>
      <c r="E1" s="8"/>
      <c r="F1" s="10" t="s">
        <v>10</v>
      </c>
    </row>
    <row r="2" ht="23.25" customHeight="1" thickBot="1"/>
    <row r="3" spans="1:6" ht="91.5" customHeight="1" thickBot="1">
      <c r="A3" s="5" t="s">
        <v>2</v>
      </c>
      <c r="B3" s="5" t="s">
        <v>1</v>
      </c>
      <c r="C3" s="5" t="s">
        <v>14</v>
      </c>
      <c r="D3" s="5" t="s">
        <v>3</v>
      </c>
      <c r="E3" s="5" t="s">
        <v>78</v>
      </c>
      <c r="F3" s="5" t="s">
        <v>0</v>
      </c>
    </row>
    <row r="4" spans="1:6" ht="141.75">
      <c r="A4" s="80" t="s">
        <v>73</v>
      </c>
      <c r="B4" s="27">
        <v>40</v>
      </c>
      <c r="C4" s="30">
        <v>2905709.69626</v>
      </c>
      <c r="D4" s="30">
        <v>135.64594</v>
      </c>
      <c r="E4" s="30">
        <v>44630.26135</v>
      </c>
      <c r="F4" s="31" t="s">
        <v>20</v>
      </c>
    </row>
    <row r="5" spans="1:6" ht="91.5" customHeight="1" thickBot="1">
      <c r="A5" s="81" t="s">
        <v>74</v>
      </c>
      <c r="B5" s="69">
        <v>15</v>
      </c>
      <c r="C5" s="52">
        <v>30204.47942</v>
      </c>
      <c r="D5" s="18">
        <v>0</v>
      </c>
      <c r="E5" s="18">
        <v>320.96562</v>
      </c>
      <c r="F5" s="70" t="s">
        <v>21</v>
      </c>
    </row>
    <row r="6" spans="2:5" ht="14.25">
      <c r="B6" s="87"/>
      <c r="C6" s="88"/>
      <c r="D6" s="88"/>
      <c r="E6" s="88"/>
    </row>
    <row r="7" ht="14.25">
      <c r="B7" s="4"/>
    </row>
    <row r="8" spans="3:4" ht="14.25">
      <c r="C8" s="20"/>
      <c r="D8" s="20"/>
    </row>
  </sheetData>
  <sheetProtection/>
  <hyperlinks>
    <hyperlink ref="F1" location="Navigace!A1" display="ZPĚT NA NAVIGACI"/>
  </hyperlinks>
  <printOptions/>
  <pageMargins left="0.1968503937007874" right="0.11811023622047245" top="0.15748031496062992" bottom="0" header="0" footer="0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Johnová Iva</dc:creator>
  <cp:keywords/>
  <dc:description/>
  <cp:lastModifiedBy>Ploner František</cp:lastModifiedBy>
  <cp:lastPrinted>2019-02-04T11:17:17Z</cp:lastPrinted>
  <dcterms:created xsi:type="dcterms:W3CDTF">2015-03-02T09:22:56Z</dcterms:created>
  <dcterms:modified xsi:type="dcterms:W3CDTF">2019-02-18T13:02:49Z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