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deleni rozpočtu a financovani\zálohy ORF\záloha Kadlecová\ROK 2019\FH k 31.12.2019\knížka\"/>
    </mc:Choice>
  </mc:AlternateContent>
  <bookViews>
    <workbookView xWindow="0" yWindow="0" windowWidth="24000" windowHeight="9435" firstSheet="1" activeTab="1"/>
  </bookViews>
  <sheets>
    <sheet name="Přehled kladných výsledků hospo" sheetId="1" state="hidden" r:id="rId1"/>
    <sheet name="Příloha č. 12" sheetId="2" r:id="rId2"/>
  </sheets>
  <definedNames>
    <definedName name="_xlnm.Print_Titles" localSheetId="0">'Přehled kladných výsledků hospo'!$1:$2</definedName>
    <definedName name="_xlnm.Print_Titles" localSheetId="1">'Příloha č. 12'!$6:$9</definedName>
  </definedNames>
  <calcPr calcId="152511"/>
</workbook>
</file>

<file path=xl/calcChain.xml><?xml version="1.0" encoding="utf-8"?>
<calcChain xmlns="http://schemas.openxmlformats.org/spreadsheetml/2006/main">
  <c r="R141" i="2" l="1"/>
  <c r="R149" i="2" l="1"/>
  <c r="K16" i="2" l="1"/>
  <c r="K17" i="2"/>
  <c r="K18" i="2"/>
  <c r="K19" i="2"/>
  <c r="K20" i="2"/>
  <c r="K21" i="2"/>
  <c r="K22" i="2"/>
  <c r="K23" i="2"/>
  <c r="K25" i="2"/>
  <c r="K26" i="2"/>
  <c r="K27" i="2"/>
  <c r="K28" i="2"/>
  <c r="H28" i="2" s="1"/>
  <c r="K29" i="2"/>
  <c r="K30" i="2"/>
  <c r="K31" i="2"/>
  <c r="K32" i="2"/>
  <c r="K33" i="2"/>
  <c r="K34" i="2"/>
  <c r="K35" i="2"/>
  <c r="H35" i="2" s="1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5" i="2"/>
  <c r="I16" i="2"/>
  <c r="I17" i="2"/>
  <c r="I18" i="2"/>
  <c r="I19" i="2"/>
  <c r="I20" i="2"/>
  <c r="I21" i="2"/>
  <c r="I22" i="2"/>
  <c r="I23" i="2"/>
  <c r="H23" i="2" s="1"/>
  <c r="I24" i="2"/>
  <c r="H24" i="2" s="1"/>
  <c r="I25" i="2"/>
  <c r="I26" i="2"/>
  <c r="I27" i="2"/>
  <c r="I29" i="2"/>
  <c r="I30" i="2"/>
  <c r="I31" i="2"/>
  <c r="I32" i="2"/>
  <c r="I33" i="2"/>
  <c r="I34" i="2"/>
  <c r="I36" i="2"/>
  <c r="H36" i="2" s="1"/>
  <c r="I37" i="2"/>
  <c r="I38" i="2"/>
  <c r="I39" i="2"/>
  <c r="H39" i="2" s="1"/>
  <c r="I40" i="2"/>
  <c r="H40" i="2" s="1"/>
  <c r="I41" i="2"/>
  <c r="I42" i="2"/>
  <c r="I43" i="2"/>
  <c r="I44" i="2"/>
  <c r="I45" i="2"/>
  <c r="I46" i="2"/>
  <c r="I47" i="2"/>
  <c r="H47" i="2" s="1"/>
  <c r="I48" i="2"/>
  <c r="H48" i="2" s="1"/>
  <c r="I49" i="2"/>
  <c r="I50" i="2"/>
  <c r="I51" i="2"/>
  <c r="H51" i="2" s="1"/>
  <c r="I52" i="2"/>
  <c r="H52" i="2" s="1"/>
  <c r="I53" i="2"/>
  <c r="I54" i="2"/>
  <c r="I55" i="2"/>
  <c r="H55" i="2" s="1"/>
  <c r="I56" i="2"/>
  <c r="H56" i="2" s="1"/>
  <c r="I57" i="2"/>
  <c r="I58" i="2"/>
  <c r="I59" i="2"/>
  <c r="H59" i="2" s="1"/>
  <c r="I60" i="2"/>
  <c r="H60" i="2" s="1"/>
  <c r="I61" i="2"/>
  <c r="I62" i="2"/>
  <c r="I63" i="2"/>
  <c r="H63" i="2" s="1"/>
  <c r="I64" i="2"/>
  <c r="H64" i="2" s="1"/>
  <c r="I65" i="2"/>
  <c r="I66" i="2"/>
  <c r="I67" i="2"/>
  <c r="I68" i="2"/>
  <c r="H68" i="2" s="1"/>
  <c r="I69" i="2"/>
  <c r="I70" i="2"/>
  <c r="I71" i="2"/>
  <c r="H71" i="2" s="1"/>
  <c r="I72" i="2"/>
  <c r="H72" i="2" s="1"/>
  <c r="I73" i="2"/>
  <c r="I75" i="2"/>
  <c r="H75" i="2" s="1"/>
  <c r="I76" i="2"/>
  <c r="H76" i="2" s="1"/>
  <c r="I77" i="2"/>
  <c r="I78" i="2"/>
  <c r="I79" i="2"/>
  <c r="H79" i="2" s="1"/>
  <c r="I80" i="2"/>
  <c r="I81" i="2"/>
  <c r="I82" i="2"/>
  <c r="I83" i="2"/>
  <c r="I84" i="2"/>
  <c r="I85" i="2"/>
  <c r="I86" i="2"/>
  <c r="I87" i="2"/>
  <c r="H87" i="2" s="1"/>
  <c r="I88" i="2"/>
  <c r="I89" i="2"/>
  <c r="I90" i="2"/>
  <c r="I91" i="2"/>
  <c r="H91" i="2" s="1"/>
  <c r="I92" i="2"/>
  <c r="H92" i="2" s="1"/>
  <c r="I93" i="2"/>
  <c r="I94" i="2"/>
  <c r="I95" i="2"/>
  <c r="I96" i="2"/>
  <c r="I97" i="2"/>
  <c r="I98" i="2"/>
  <c r="I99" i="2"/>
  <c r="H99" i="2" s="1"/>
  <c r="I100" i="2"/>
  <c r="H100" i="2" s="1"/>
  <c r="I101" i="2"/>
  <c r="I102" i="2"/>
  <c r="I103" i="2"/>
  <c r="H103" i="2" s="1"/>
  <c r="I104" i="2"/>
  <c r="H104" i="2" s="1"/>
  <c r="I105" i="2"/>
  <c r="I106" i="2"/>
  <c r="I107" i="2"/>
  <c r="H107" i="2" s="1"/>
  <c r="I108" i="2"/>
  <c r="I109" i="2"/>
  <c r="I110" i="2"/>
  <c r="I111" i="2"/>
  <c r="H111" i="2" s="1"/>
  <c r="I112" i="2"/>
  <c r="H112" i="2" s="1"/>
  <c r="I113" i="2"/>
  <c r="I15" i="2"/>
  <c r="R14" i="2"/>
  <c r="Q14" i="2"/>
  <c r="H43" i="2"/>
  <c r="H44" i="2"/>
  <c r="H67" i="2"/>
  <c r="H95" i="2"/>
  <c r="H108" i="2"/>
  <c r="R12" i="2"/>
  <c r="Q12" i="2"/>
  <c r="P12" i="2"/>
  <c r="L12" i="2"/>
  <c r="P10" i="2"/>
  <c r="L10" i="2"/>
  <c r="I10" i="2"/>
  <c r="H10" i="2"/>
  <c r="R114" i="2"/>
  <c r="Q114" i="2"/>
  <c r="K114" i="2"/>
  <c r="K127" i="2"/>
  <c r="Q141" i="2"/>
  <c r="Q149" i="2" s="1"/>
  <c r="P141" i="2"/>
  <c r="L141" i="2"/>
  <c r="K141" i="2"/>
  <c r="I141" i="2"/>
  <c r="R146" i="2"/>
  <c r="Q146" i="2"/>
  <c r="P146" i="2"/>
  <c r="L146" i="2"/>
  <c r="K146" i="2"/>
  <c r="I146" i="2"/>
  <c r="H143" i="2"/>
  <c r="H145" i="2"/>
  <c r="H142" i="2"/>
  <c r="H148" i="2"/>
  <c r="H147" i="2"/>
  <c r="H146" i="2" s="1"/>
  <c r="P129" i="2"/>
  <c r="P130" i="2"/>
  <c r="P131" i="2"/>
  <c r="P132" i="2"/>
  <c r="P133" i="2"/>
  <c r="P134" i="2"/>
  <c r="P135" i="2"/>
  <c r="P136" i="2"/>
  <c r="P137" i="2"/>
  <c r="P138" i="2"/>
  <c r="P139" i="2"/>
  <c r="P140" i="2"/>
  <c r="P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28" i="2"/>
  <c r="I129" i="2"/>
  <c r="H129" i="2" s="1"/>
  <c r="I130" i="2"/>
  <c r="I131" i="2"/>
  <c r="H131" i="2" s="1"/>
  <c r="I132" i="2"/>
  <c r="H132" i="2" s="1"/>
  <c r="I133" i="2"/>
  <c r="I134" i="2"/>
  <c r="H134" i="2" s="1"/>
  <c r="I135" i="2"/>
  <c r="H135" i="2" s="1"/>
  <c r="I136" i="2"/>
  <c r="H136" i="2" s="1"/>
  <c r="I137" i="2"/>
  <c r="H137" i="2" s="1"/>
  <c r="I138" i="2"/>
  <c r="H138" i="2" s="1"/>
  <c r="I139" i="2"/>
  <c r="H139" i="2" s="1"/>
  <c r="I140" i="2"/>
  <c r="H140" i="2" s="1"/>
  <c r="I128" i="2"/>
  <c r="H128" i="2" s="1"/>
  <c r="P116" i="2"/>
  <c r="P117" i="2"/>
  <c r="P118" i="2"/>
  <c r="P119" i="2"/>
  <c r="P120" i="2"/>
  <c r="P121" i="2"/>
  <c r="P122" i="2"/>
  <c r="P123" i="2"/>
  <c r="P124" i="2"/>
  <c r="P125" i="2"/>
  <c r="P126" i="2"/>
  <c r="P115" i="2"/>
  <c r="L116" i="2"/>
  <c r="L117" i="2"/>
  <c r="L118" i="2"/>
  <c r="L119" i="2"/>
  <c r="L120" i="2"/>
  <c r="L121" i="2"/>
  <c r="L122" i="2"/>
  <c r="L123" i="2"/>
  <c r="L124" i="2"/>
  <c r="L125" i="2"/>
  <c r="L126" i="2"/>
  <c r="L115" i="2"/>
  <c r="I116" i="2"/>
  <c r="H116" i="2" s="1"/>
  <c r="I117" i="2"/>
  <c r="H117" i="2" s="1"/>
  <c r="I118" i="2"/>
  <c r="I119" i="2"/>
  <c r="H119" i="2" s="1"/>
  <c r="I120" i="2"/>
  <c r="H120" i="2" s="1"/>
  <c r="I121" i="2"/>
  <c r="H121" i="2" s="1"/>
  <c r="I122" i="2"/>
  <c r="H122" i="2" s="1"/>
  <c r="I123" i="2"/>
  <c r="H123" i="2" s="1"/>
  <c r="I124" i="2"/>
  <c r="H124" i="2" s="1"/>
  <c r="I125" i="2"/>
  <c r="H125" i="2" s="1"/>
  <c r="I126" i="2"/>
  <c r="H126" i="2" s="1"/>
  <c r="I115" i="2"/>
  <c r="H115" i="2" s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5" i="2"/>
  <c r="I12" i="2"/>
  <c r="H12" i="2"/>
  <c r="I12" i="1"/>
  <c r="H12" i="1"/>
  <c r="H31" i="2" l="1"/>
  <c r="H84" i="2"/>
  <c r="H83" i="2"/>
  <c r="H141" i="2"/>
  <c r="L114" i="2"/>
  <c r="L149" i="2" s="1"/>
  <c r="I127" i="2"/>
  <c r="I149" i="2" s="1"/>
  <c r="P114" i="2"/>
  <c r="H96" i="2"/>
  <c r="H88" i="2"/>
  <c r="H80" i="2"/>
  <c r="L14" i="2"/>
  <c r="P14" i="2"/>
  <c r="I114" i="2"/>
  <c r="L127" i="2"/>
  <c r="P127" i="2"/>
  <c r="P149" i="2" s="1"/>
  <c r="I14" i="2"/>
  <c r="H32" i="2"/>
  <c r="H27" i="2"/>
  <c r="H19" i="2"/>
  <c r="K14" i="2"/>
  <c r="K149" i="2" s="1"/>
  <c r="H20" i="2"/>
  <c r="H16" i="2"/>
  <c r="H114" i="2"/>
  <c r="H130" i="2"/>
  <c r="H127" i="2" s="1"/>
  <c r="H110" i="2"/>
  <c r="H98" i="2"/>
  <c r="H90" i="2"/>
  <c r="H82" i="2"/>
  <c r="H70" i="2"/>
  <c r="H62" i="2"/>
  <c r="H54" i="2"/>
  <c r="H42" i="2"/>
  <c r="H30" i="2"/>
  <c r="H18" i="2"/>
  <c r="H106" i="2"/>
  <c r="H102" i="2"/>
  <c r="H94" i="2"/>
  <c r="H86" i="2"/>
  <c r="H78" i="2"/>
  <c r="H74" i="2"/>
  <c r="H66" i="2"/>
  <c r="H58" i="2"/>
  <c r="H50" i="2"/>
  <c r="H46" i="2"/>
  <c r="H38" i="2"/>
  <c r="H34" i="2"/>
  <c r="H26" i="2"/>
  <c r="H22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5" i="2"/>
  <c r="H14" i="2" l="1"/>
  <c r="H149" i="2" s="1"/>
</calcChain>
</file>

<file path=xl/sharedStrings.xml><?xml version="1.0" encoding="utf-8"?>
<sst xmlns="http://schemas.openxmlformats.org/spreadsheetml/2006/main" count="643" uniqueCount="314">
  <si>
    <t>Přehled  kladných výsledků hospodaření příspěvkových organizací Ústeckého kraje za rok 2019 a návrh přídělu do peněžních fondů</t>
  </si>
  <si>
    <t>Odbor:</t>
  </si>
  <si>
    <t>Odbor dopravy a silničního hospodářství, Odbor kancelář ředitele, Odbor kultury a památkové péče, Odbor majetkový, Odbor sociálních věcí, Odbor školství, mládeže a tělovýchovy, Odbor zdravotnictví</t>
  </si>
  <si>
    <t>Poř. číslo</t>
  </si>
  <si>
    <t>Zkrácený název příspěvkové organizace</t>
  </si>
  <si>
    <t>Číslo organizace</t>
  </si>
  <si>
    <t>Výsledek hospodaření (VH)</t>
  </si>
  <si>
    <t>Finančními prostředky krytý VH k rozdělení celkem</t>
  </si>
  <si>
    <t>Příděly do fondů</t>
  </si>
  <si>
    <t>Nekrytý účetní výsledek hospodaření</t>
  </si>
  <si>
    <t>Příspěvek zřizovatele na provoz k 31. 12. 2019</t>
  </si>
  <si>
    <t>VH z příspěvku zřiz. v %</t>
  </si>
  <si>
    <t>Celkem</t>
  </si>
  <si>
    <t>Hlavní činnost</t>
  </si>
  <si>
    <t>Doplňková činnost</t>
  </si>
  <si>
    <t>Fond rezervní</t>
  </si>
  <si>
    <t>Fond odměn</t>
  </si>
  <si>
    <t>Krytí ztráty z min. let</t>
  </si>
  <si>
    <t>Ostatní/nekrytý zisk z min. let</t>
  </si>
  <si>
    <t>A</t>
  </si>
  <si>
    <t>B</t>
  </si>
  <si>
    <t>C</t>
  </si>
  <si>
    <t>D=E+F</t>
  </si>
  <si>
    <t>E</t>
  </si>
  <si>
    <t>F</t>
  </si>
  <si>
    <t>G = H + I + J</t>
  </si>
  <si>
    <t>H</t>
  </si>
  <si>
    <t>I</t>
  </si>
  <si>
    <t>J</t>
  </si>
  <si>
    <t>K</t>
  </si>
  <si>
    <t>L</t>
  </si>
  <si>
    <t>M=D/L</t>
  </si>
  <si>
    <t>Odbor kancelář ředitele</t>
  </si>
  <si>
    <t>SPZ Triangle, p.o.</t>
  </si>
  <si>
    <t>901</t>
  </si>
  <si>
    <t>Odbor majetkový</t>
  </si>
  <si>
    <t>Krajská majetková, p.o.</t>
  </si>
  <si>
    <t>4701</t>
  </si>
  <si>
    <t>Odbor školství, mládeže a tělovýchovy</t>
  </si>
  <si>
    <t>SPŠ,Ústí n. L., p.o.</t>
  </si>
  <si>
    <t>7010</t>
  </si>
  <si>
    <t>SŠ obchodu, řemesel, služeb a ZŠ, Ústí n. L., p.o.</t>
  </si>
  <si>
    <t>7020</t>
  </si>
  <si>
    <t>Podkrušnohorské gymnázium, Most, p.o.</t>
  </si>
  <si>
    <t>5110</t>
  </si>
  <si>
    <t>Školní statek, Roudnice n.L.-Vědomice, p.o.</t>
  </si>
  <si>
    <t>3010</t>
  </si>
  <si>
    <t>ZŠ a SŠ, Most, p.o.</t>
  </si>
  <si>
    <t>5150</t>
  </si>
  <si>
    <t>SŠ řemesel a služeb,Děčín IV,  p.o.</t>
  </si>
  <si>
    <t>1100</t>
  </si>
  <si>
    <t>Gymnázium a SOŠ Podbořany, p.o.</t>
  </si>
  <si>
    <t>4040</t>
  </si>
  <si>
    <t>ZŠ prof. Z. Matějčka, Most, p.o.</t>
  </si>
  <si>
    <t>5140</t>
  </si>
  <si>
    <t>VOŠ eko, soc. a zdrav., OA, SPgŠ a SZŠ, Most, p.o.</t>
  </si>
  <si>
    <t>5100</t>
  </si>
  <si>
    <t>Gymnázium Rumburk, p.o.</t>
  </si>
  <si>
    <t>1160</t>
  </si>
  <si>
    <t>DD a ŠJ, Tuchlov, p.o.</t>
  </si>
  <si>
    <t>6240</t>
  </si>
  <si>
    <t>SŠ zahr. a zem. A. E. Komerse, Děčín - Libverda, p.o.</t>
  </si>
  <si>
    <t>1200</t>
  </si>
  <si>
    <t>Gymnázium a SOŠ, Klášterec nad Ohří, p.o.</t>
  </si>
  <si>
    <t>2090</t>
  </si>
  <si>
    <t>Hotelová škola, OA a SPŠ,Teplice, p. o.</t>
  </si>
  <si>
    <t>6030</t>
  </si>
  <si>
    <t>VOŠ, SPŠ a SOŠ služeb a cestovního ruchu, Varnsdorf, p.o.</t>
  </si>
  <si>
    <t>1140</t>
  </si>
  <si>
    <t>Spec. ZŠ a Spec. MŠ, Trnovanská, Teplice, p.o.</t>
  </si>
  <si>
    <t>6270</t>
  </si>
  <si>
    <t>SPŠ stavební a SOŠ stavební a technická, Ústí n.L., p.o.</t>
  </si>
  <si>
    <t>7100</t>
  </si>
  <si>
    <t>Gymnázium Roudnice n. L., p.o.</t>
  </si>
  <si>
    <t>3170</t>
  </si>
  <si>
    <t>Mateřská škola Zdravíčko, Malátova,Ústí n.L., p.o.</t>
  </si>
  <si>
    <t>7260</t>
  </si>
  <si>
    <t>DD a ŠJ, Krupka, p.o.</t>
  </si>
  <si>
    <t>6250</t>
  </si>
  <si>
    <t>Gymnázium Chomutov, p.o.</t>
  </si>
  <si>
    <t>2130</t>
  </si>
  <si>
    <t>SPŠ a VOŠ, Chomutov, p.o.</t>
  </si>
  <si>
    <t>2100</t>
  </si>
  <si>
    <t>Spec. ZŠ a Prakt. škola, Šluknov, p.o.</t>
  </si>
  <si>
    <t>1390</t>
  </si>
  <si>
    <t>SŠ lodní dopr. a techn. řemesel, Děčín VI, p.o.</t>
  </si>
  <si>
    <t>1130</t>
  </si>
  <si>
    <t>DD,ZŠ prakt., PrŠ a ŠJ, Dlažkovice, p.o.</t>
  </si>
  <si>
    <t>3140</t>
  </si>
  <si>
    <t>DD a ŠJ, Truhlářova, Ústí n. L., p.o.</t>
  </si>
  <si>
    <t>7210</t>
  </si>
  <si>
    <t>VOŠ a SOŠ, Roudnice n. L., p.o.</t>
  </si>
  <si>
    <t>3180</t>
  </si>
  <si>
    <t>Gymnázium Lovosice, p.o.</t>
  </si>
  <si>
    <t>3150</t>
  </si>
  <si>
    <t>DD a ŠJ, Chomutov, p.o.</t>
  </si>
  <si>
    <t>2200</t>
  </si>
  <si>
    <t>SOŠ technická a zahradnická, Lovosice, p.o.</t>
  </si>
  <si>
    <t>3020</t>
  </si>
  <si>
    <t>SOŠ mediální grafiky a polygrafie, Rumburk, p.o.</t>
  </si>
  <si>
    <t>1080</t>
  </si>
  <si>
    <t>Konzervatoř, Teplice, p.o.</t>
  </si>
  <si>
    <t>6220</t>
  </si>
  <si>
    <t>DDM, Žatec, p.o.</t>
  </si>
  <si>
    <t>4140</t>
  </si>
  <si>
    <t>DD a ŠJ, Mašťov, p.o.</t>
  </si>
  <si>
    <t>2190</t>
  </si>
  <si>
    <t>Gymnázium T.G.Masaryka, Litvínov, p.o.</t>
  </si>
  <si>
    <t>5120</t>
  </si>
  <si>
    <t>Gymnázium V.Hlavatého, Louny, p.o.</t>
  </si>
  <si>
    <t>4070</t>
  </si>
  <si>
    <t>VOŠ obalové techniky a SŠ, Štětí, p.o.</t>
  </si>
  <si>
    <t>3110</t>
  </si>
  <si>
    <t>Spec.  ZŠ, Spec. MŠ a Prakt. škola, Děčín, p.o.</t>
  </si>
  <si>
    <t>1340</t>
  </si>
  <si>
    <t>ZUŠ I. Kawaciuka, Duchcov, p.o.</t>
  </si>
  <si>
    <t>6090</t>
  </si>
  <si>
    <t>ZUŠ, Rumburk, p.o.</t>
  </si>
  <si>
    <t>1350</t>
  </si>
  <si>
    <t>ZŠ při DPN, Louny, p.o.</t>
  </si>
  <si>
    <t>4150</t>
  </si>
  <si>
    <t>Gymnázium Žatec, p.o.</t>
  </si>
  <si>
    <t>4080</t>
  </si>
  <si>
    <t>Gymnázium Děčín, p.o.</t>
  </si>
  <si>
    <t>1180</t>
  </si>
  <si>
    <t>DD a ŠJ, Špálova, Ústí n. L., p.o.</t>
  </si>
  <si>
    <t>7180</t>
  </si>
  <si>
    <t>Dětský domov, Vysoká Pec, p.o.</t>
  </si>
  <si>
    <t>2180</t>
  </si>
  <si>
    <t>DD a ŠJ, Krásná Lípa, p.o.</t>
  </si>
  <si>
    <t>1050</t>
  </si>
  <si>
    <t>DDM, Rumburk, p.o.</t>
  </si>
  <si>
    <t>1370</t>
  </si>
  <si>
    <t>DD a ŠJ, Hora Sv. Kateřiny, p.o.</t>
  </si>
  <si>
    <t>5080</t>
  </si>
  <si>
    <t>Spec. ZŠ, Louny, p.o.</t>
  </si>
  <si>
    <t>4050</t>
  </si>
  <si>
    <t>DD, ZŠ  a SŠ,  Žatec, p.o.</t>
  </si>
  <si>
    <t>4130</t>
  </si>
  <si>
    <t>SPŠ stavební a OA Kadaň, p.o.</t>
  </si>
  <si>
    <t>2120</t>
  </si>
  <si>
    <t>DD a ŠJ, Tisá, p.o.</t>
  </si>
  <si>
    <t>7170</t>
  </si>
  <si>
    <t>DD a ŠJ, Litoměřice, p.o.</t>
  </si>
  <si>
    <t>3190</t>
  </si>
  <si>
    <t>ZUŠ, Varnsdorf, p.o.</t>
  </si>
  <si>
    <t>1300</t>
  </si>
  <si>
    <t>SŠ technická, Most, p.o.</t>
  </si>
  <si>
    <t>5020</t>
  </si>
  <si>
    <t>ZŠ spec., ZŠ prakt. a PrŠ , Litoměřice, p.o.</t>
  </si>
  <si>
    <t>3200</t>
  </si>
  <si>
    <t>DD a ŠJ, Lipová u Šluknova, p.o.</t>
  </si>
  <si>
    <t>1060</t>
  </si>
  <si>
    <t>SZŠ a OA, Rumburk, p.o.</t>
  </si>
  <si>
    <t>1110</t>
  </si>
  <si>
    <t>DD"Země dětí"" a ŠJ, Česká Kamenice, p.o.</t>
  </si>
  <si>
    <t>1040</t>
  </si>
  <si>
    <t>Gymnázium Kadaň, p.o.</t>
  </si>
  <si>
    <t>2160</t>
  </si>
  <si>
    <t>Gymnázium, Teplice, p.o.</t>
  </si>
  <si>
    <t>6130</t>
  </si>
  <si>
    <t>ZŠ praktická, Roudnice n. L., p.o.</t>
  </si>
  <si>
    <t>3230</t>
  </si>
  <si>
    <t>ZUŠ, Národní, Ústí n. L., p.o.</t>
  </si>
  <si>
    <t>7250</t>
  </si>
  <si>
    <t>DD, ZŠ a SŠ, Duchcov, p.o.</t>
  </si>
  <si>
    <t>6190</t>
  </si>
  <si>
    <t>ZŠ prakt., Bílina, p.o.</t>
  </si>
  <si>
    <t>6210</t>
  </si>
  <si>
    <t>Mateřská škola speciální, Štefánikova,Ústí n.L., p.o.</t>
  </si>
  <si>
    <t>7270</t>
  </si>
  <si>
    <t>SOŠ, Litvínov - Hamr,p.o.</t>
  </si>
  <si>
    <t>5040</t>
  </si>
  <si>
    <t>Spec. ZŠ a MŠ, Varnsdorf, p.o.</t>
  </si>
  <si>
    <t>1310</t>
  </si>
  <si>
    <t>ZUŠ, Děčín, p.o.</t>
  </si>
  <si>
    <t>1290</t>
  </si>
  <si>
    <t>Spec. ZŠ, Štětí, p.o.</t>
  </si>
  <si>
    <t>3070</t>
  </si>
  <si>
    <t>SZŠ Děčín, p.o.</t>
  </si>
  <si>
    <t>1120</t>
  </si>
  <si>
    <t>Evropská obchodní akademie,Děčín,  p.o.</t>
  </si>
  <si>
    <t>1170</t>
  </si>
  <si>
    <t>VOŠ a SPŠ strojní, stavební a dopravní, Děčín, p.o</t>
  </si>
  <si>
    <t>1220</t>
  </si>
  <si>
    <t>Střední lesnická škola a SOŠ, Šluknov, p.o.</t>
  </si>
  <si>
    <t>1250</t>
  </si>
  <si>
    <t>Spec. ZŠ a Prakt. škola, Česká Kamenice, p.o.</t>
  </si>
  <si>
    <t>1270</t>
  </si>
  <si>
    <t>SŠ technická, gastronomická a automobilní, Chomutov, p.o.</t>
  </si>
  <si>
    <t>2060</t>
  </si>
  <si>
    <t>SOŠ energetická a stavební, OA a SZŠ Chomutov, p.o.</t>
  </si>
  <si>
    <t>2070</t>
  </si>
  <si>
    <t>SŠ pedagogická, hotelnictví a služeb, Litoměřice, p.o.</t>
  </si>
  <si>
    <t>3100</t>
  </si>
  <si>
    <t>Gymnázium J. Jungmanna, Litoměřice, p.o.</t>
  </si>
  <si>
    <t>3130</t>
  </si>
  <si>
    <t>SOŠ a SOU, Roudnice n. L., p.o.</t>
  </si>
  <si>
    <t>3220</t>
  </si>
  <si>
    <t>OA a SOŠ generála F. Fajtla, Louny, p.o.</t>
  </si>
  <si>
    <t>4030</t>
  </si>
  <si>
    <t>Logopedická ZŠ, Měcholupy, p.o.</t>
  </si>
  <si>
    <t>4090</t>
  </si>
  <si>
    <t>OA a SOŠ zemědělská a ekologická Žatec, p.o.</t>
  </si>
  <si>
    <t>4110</t>
  </si>
  <si>
    <t>SPŠ  a SOŠ gastronomie a služeb, Most, p.o.</t>
  </si>
  <si>
    <t>5030</t>
  </si>
  <si>
    <t>DD a ŠJ, Most, p.o.</t>
  </si>
  <si>
    <t>5130</t>
  </si>
  <si>
    <t>SŠ stavební a strojní, Teplice, p.o.</t>
  </si>
  <si>
    <t>6010</t>
  </si>
  <si>
    <t>SŠ obchodu a služeb, Teplice, p.o.</t>
  </si>
  <si>
    <t>6020</t>
  </si>
  <si>
    <t>ZUŠ, Teplice, p.o.</t>
  </si>
  <si>
    <t>6080</t>
  </si>
  <si>
    <t>DDM" Sluníčko ", Duchcov, p.o.</t>
  </si>
  <si>
    <t>6100</t>
  </si>
  <si>
    <t>DDM, Teplice, p.o.</t>
  </si>
  <si>
    <t>6110</t>
  </si>
  <si>
    <t>Gymnázium a SPŠ,Duchcov, p.o.</t>
  </si>
  <si>
    <t>6140</t>
  </si>
  <si>
    <t>PPP ÚK a Zařízení pro DVPP, Teplice, p.o.</t>
  </si>
  <si>
    <t>6230</t>
  </si>
  <si>
    <t>ZŠ a MŠ, U Červeného kostela, Teplice, p.o.</t>
  </si>
  <si>
    <t>6310</t>
  </si>
  <si>
    <t>VOŠ zdrav. a SŠ zdrav., Ústí n.L., p.o.</t>
  </si>
  <si>
    <t>7040</t>
  </si>
  <si>
    <t>ZUŠ E. Randové, W. Churchilla, Ústí n.L., p.o.</t>
  </si>
  <si>
    <t>7080</t>
  </si>
  <si>
    <t>Spec. ZŠ a Prakt. škola, Pod Parkem, Ústí n.L., p.o.</t>
  </si>
  <si>
    <t>7130</t>
  </si>
  <si>
    <t>Gymnázium, Jateční, Ústí n. L., p.o.</t>
  </si>
  <si>
    <t>7200</t>
  </si>
  <si>
    <t>Gymnázium a SOŠ dr. V. Šmejkala, Ústí n.L., p.o.</t>
  </si>
  <si>
    <t>7230</t>
  </si>
  <si>
    <t>OA a JŠ s právem stát. jazyk. zk., Ústí n. L., p.o.</t>
  </si>
  <si>
    <t>7240</t>
  </si>
  <si>
    <t>Odbor kultury a památkové péče</t>
  </si>
  <si>
    <t>Galerie Benedikta Rejta v Lounech, p.o.</t>
  </si>
  <si>
    <t>4501</t>
  </si>
  <si>
    <t>Oblastní muzeum v Chomutově, p.o.</t>
  </si>
  <si>
    <t>2501</t>
  </si>
  <si>
    <t>Svč. Galerie výtvarného umění v Litoměřicích, p.o.</t>
  </si>
  <si>
    <t>3501</t>
  </si>
  <si>
    <t>Oblastní muzeum v Litoměřicích, p.o.</t>
  </si>
  <si>
    <t>3503</t>
  </si>
  <si>
    <t>Galerie moderního umění v Roudnici nad Labem, p.o.</t>
  </si>
  <si>
    <t>3502</t>
  </si>
  <si>
    <t>Zámek Nový Hrad, p.o.</t>
  </si>
  <si>
    <t>4503</t>
  </si>
  <si>
    <t>Severočeská hvězdárna a planetarium v Teplicích, p.o.</t>
  </si>
  <si>
    <t>6502</t>
  </si>
  <si>
    <t>Oblastní muzeum v Děčíně, p.o.</t>
  </si>
  <si>
    <t>1501</t>
  </si>
  <si>
    <t>Severočeská vědecká knihovna v Ústí nad Labem, p.o.</t>
  </si>
  <si>
    <t>7501</t>
  </si>
  <si>
    <t>Oblastní muzeum v Lounech, p.o.</t>
  </si>
  <si>
    <t>4502</t>
  </si>
  <si>
    <t>Oblastní muzeum a galerie v Mostě, p.o.</t>
  </si>
  <si>
    <t>5503</t>
  </si>
  <si>
    <t>Regionální muzeum v Teplicích, p.o.</t>
  </si>
  <si>
    <t>6501</t>
  </si>
  <si>
    <t>Odbor sociálních věcí</t>
  </si>
  <si>
    <t>Domov Severka Jiříkov, p.o.</t>
  </si>
  <si>
    <t>1605</t>
  </si>
  <si>
    <t>Podkrušnohorské domovy sociálních služeb Dubí-Teplice, p.o.</t>
  </si>
  <si>
    <t>6601</t>
  </si>
  <si>
    <t>Domov "Bez zámků" Tuchořice, p.o.</t>
  </si>
  <si>
    <t>4601</t>
  </si>
  <si>
    <t>Domovy pro seniory Šluknov - Krásná Lípa, p.o.</t>
  </si>
  <si>
    <t>1602</t>
  </si>
  <si>
    <t>Domovy sociálních služeb Litvínov, p.o.</t>
  </si>
  <si>
    <t>5603</t>
  </si>
  <si>
    <t>Centrum sociální pomoci Litoměřice, p.o.</t>
  </si>
  <si>
    <t>3603</t>
  </si>
  <si>
    <t>Domovy sociálních služeb Háj a Nová Ves, p.o.</t>
  </si>
  <si>
    <t>6603</t>
  </si>
  <si>
    <t>Domov Brtníky, p.o.</t>
  </si>
  <si>
    <t>1603</t>
  </si>
  <si>
    <t>Domovy pro osoby se zdravotním postižením Oleška - Kamenice, p.o.</t>
  </si>
  <si>
    <t>1607</t>
  </si>
  <si>
    <t>Domov sociálních služeb Meziboří, p.o.</t>
  </si>
  <si>
    <t>5602</t>
  </si>
  <si>
    <t>Domovy pro osoby se zdravotním postižením Ústí n. L., p.o.</t>
  </si>
  <si>
    <t>7601</t>
  </si>
  <si>
    <t>Domovy sociálních služeb Kadaň a Mašťov, p.o.</t>
  </si>
  <si>
    <t>2601</t>
  </si>
  <si>
    <t>ÚSP pro tělesně postižené dospělé Snědovice, p.o.</t>
  </si>
  <si>
    <t>3602</t>
  </si>
  <si>
    <t>Odbor zdravotnictví</t>
  </si>
  <si>
    <t>Psychiatrická léčebna Petrohrad, p.o.</t>
  </si>
  <si>
    <t>4702</t>
  </si>
  <si>
    <t>Kojenecké ústavy Ústeckého kraje, p.o.</t>
  </si>
  <si>
    <t>5721</t>
  </si>
  <si>
    <t>Zdravotnická záchranná služba Ústeckého kraje, p.o.</t>
  </si>
  <si>
    <t>7711</t>
  </si>
  <si>
    <t>Odbor dopravy a silničního hospodářství</t>
  </si>
  <si>
    <t>Správa a údržba silnic Ústeckého kraje, p.o.</t>
  </si>
  <si>
    <t>801</t>
  </si>
  <si>
    <t>Dopravní společnost Ústeckého kraje, p.o.</t>
  </si>
  <si>
    <t>802</t>
  </si>
  <si>
    <t/>
  </si>
  <si>
    <t>Komentář ke kladným výsledkům hospodaření PO ÚK a návrh přídělu do peněžních fondů:</t>
  </si>
  <si>
    <t>10-KP_34-2019.docx</t>
  </si>
  <si>
    <t>11-SV_34-2019.docx</t>
  </si>
  <si>
    <t>12-ZD_34-2019.docx</t>
  </si>
  <si>
    <t>13-DS_34-2019.docx</t>
  </si>
  <si>
    <t>5-MAJ_34-2019.docx</t>
  </si>
  <si>
    <t>9-SMT_34-2019.doc</t>
  </si>
  <si>
    <t>x</t>
  </si>
  <si>
    <t>*  U žlutě označených příspěvkových organizací je rozdíl mezi účetním VH a VH krytým finančními prostředky, který je rozdělen do fondů. Vysvětlení je v níže uvedených jednotlivých komentářích svodných odborů.</t>
  </si>
  <si>
    <t>Odbor kanceláře ředitele</t>
  </si>
  <si>
    <t>2-KR_34-2019.docx</t>
  </si>
  <si>
    <t>Lékárenská služba, Teplice,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</si>
</sst>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"/>
    <numFmt numFmtId="165" formatCode="[$-10405]0.00\ %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0"/>
      <color rgb="FF249947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2E4B8F"/>
        <bgColor rgb="FF2E4B8F"/>
      </patternFill>
    </fill>
    <fill>
      <patternFill patternType="solid">
        <fgColor rgb="FFE2E4E5"/>
        <bgColor rgb="FFE2E4E5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E2E2E2"/>
        <bgColor rgb="FFE2E2E2"/>
      </patternFill>
    </fill>
    <fill>
      <patternFill patternType="solid">
        <fgColor rgb="FFFFFFCC"/>
        <bgColor rgb="FFF2F2F2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E2E2E2"/>
      </left>
      <right/>
      <top style="thin">
        <color rgb="FFE2E2E2"/>
      </top>
      <bottom style="thin">
        <color rgb="FFE2E2E2"/>
      </bottom>
      <diagonal/>
    </border>
    <border>
      <left/>
      <right/>
      <top style="thin">
        <color rgb="FFE2E2E2"/>
      </top>
      <bottom style="thin">
        <color rgb="FFE2E2E2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</borders>
  <cellStyleXfs count="2">
    <xf numFmtId="0" fontId="0" fillId="0" borderId="0"/>
    <xf numFmtId="0" fontId="9" fillId="0" borderId="0"/>
  </cellStyleXfs>
  <cellXfs count="60">
    <xf numFmtId="0" fontId="1" fillId="0" borderId="0" xfId="0" applyFont="1" applyFill="1" applyBorder="1"/>
    <xf numFmtId="0" fontId="5" fillId="2" borderId="1" xfId="1" applyNumberFormat="1" applyFont="1" applyFill="1" applyBorder="1" applyAlignment="1">
      <alignment horizontal="center" vertical="center" wrapText="1" readingOrder="1"/>
    </xf>
    <xf numFmtId="0" fontId="6" fillId="3" borderId="13" xfId="1" applyNumberFormat="1" applyFont="1" applyFill="1" applyBorder="1" applyAlignment="1">
      <alignment horizontal="center" vertical="center" wrapText="1" readingOrder="1"/>
    </xf>
    <xf numFmtId="164" fontId="6" fillId="4" borderId="15" xfId="1" applyNumberFormat="1" applyFont="1" applyFill="1" applyBorder="1" applyAlignment="1">
      <alignment vertical="center" wrapText="1" readingOrder="1"/>
    </xf>
    <xf numFmtId="0" fontId="6" fillId="4" borderId="15" xfId="1" applyNumberFormat="1" applyFont="1" applyFill="1" applyBorder="1" applyAlignment="1">
      <alignment vertical="center" wrapText="1" readingOrder="1"/>
    </xf>
    <xf numFmtId="165" fontId="6" fillId="4" borderId="15" xfId="1" applyNumberFormat="1" applyFont="1" applyFill="1" applyBorder="1" applyAlignment="1">
      <alignment vertical="center" wrapText="1" readingOrder="1"/>
    </xf>
    <xf numFmtId="0" fontId="6" fillId="5" borderId="17" xfId="1" applyNumberFormat="1" applyFont="1" applyFill="1" applyBorder="1" applyAlignment="1">
      <alignment horizontal="center" vertical="center" wrapText="1" readingOrder="1"/>
    </xf>
    <xf numFmtId="0" fontId="6" fillId="5" borderId="17" xfId="1" applyNumberFormat="1" applyFont="1" applyFill="1" applyBorder="1" applyAlignment="1">
      <alignment horizontal="center" vertical="center" wrapText="1" readingOrder="1"/>
    </xf>
    <xf numFmtId="164" fontId="7" fillId="4" borderId="15" xfId="1" applyNumberFormat="1" applyFont="1" applyFill="1" applyBorder="1" applyAlignment="1">
      <alignment vertical="center" wrapText="1" readingOrder="1"/>
    </xf>
    <xf numFmtId="0" fontId="7" fillId="4" borderId="15" xfId="1" applyNumberFormat="1" applyFont="1" applyFill="1" applyBorder="1" applyAlignment="1">
      <alignment vertical="center" wrapText="1" readingOrder="1"/>
    </xf>
    <xf numFmtId="165" fontId="7" fillId="4" borderId="15" xfId="1" applyNumberFormat="1" applyFont="1" applyFill="1" applyBorder="1" applyAlignment="1">
      <alignment vertical="center" wrapText="1" readingOrder="1"/>
    </xf>
    <xf numFmtId="0" fontId="6" fillId="6" borderId="13" xfId="1" applyNumberFormat="1" applyFont="1" applyFill="1" applyBorder="1" applyAlignment="1">
      <alignment horizontal="center" vertical="center" wrapText="1" readingOrder="1"/>
    </xf>
    <xf numFmtId="0" fontId="6" fillId="6" borderId="13" xfId="1" applyNumberFormat="1" applyFont="1" applyFill="1" applyBorder="1" applyAlignment="1">
      <alignment vertical="center" wrapText="1" readingOrder="1"/>
    </xf>
    <xf numFmtId="164" fontId="6" fillId="6" borderId="15" xfId="1" applyNumberFormat="1" applyFont="1" applyFill="1" applyBorder="1" applyAlignment="1">
      <alignment vertical="center" wrapText="1" readingOrder="1"/>
    </xf>
    <xf numFmtId="165" fontId="6" fillId="6" borderId="15" xfId="1" applyNumberFormat="1" applyFont="1" applyFill="1" applyBorder="1" applyAlignment="1">
      <alignment vertical="center" wrapText="1" readingOrder="1"/>
    </xf>
    <xf numFmtId="0" fontId="7" fillId="4" borderId="15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164" fontId="7" fillId="4" borderId="15" xfId="1" applyNumberFormat="1" applyFont="1" applyFill="1" applyBorder="1" applyAlignment="1">
      <alignment vertical="center" wrapText="1" readingOrder="1"/>
    </xf>
    <xf numFmtId="165" fontId="10" fillId="4" borderId="15" xfId="1" applyNumberFormat="1" applyFont="1" applyFill="1" applyBorder="1" applyAlignment="1">
      <alignment vertical="center" wrapText="1" readingOrder="1"/>
    </xf>
    <xf numFmtId="0" fontId="7" fillId="7" borderId="13" xfId="1" applyNumberFormat="1" applyFont="1" applyFill="1" applyBorder="1" applyAlignment="1">
      <alignment horizontal="left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8" fillId="4" borderId="15" xfId="1" applyNumberFormat="1" applyFont="1" applyFill="1" applyBorder="1" applyAlignment="1">
      <alignment vertical="center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6" fillId="6" borderId="13" xfId="1" applyNumberFormat="1" applyFont="1" applyFill="1" applyBorder="1" applyAlignment="1">
      <alignment vertical="center" wrapText="1" readingOrder="1"/>
    </xf>
    <xf numFmtId="164" fontId="6" fillId="6" borderId="15" xfId="1" applyNumberFormat="1" applyFont="1" applyFill="1" applyBorder="1" applyAlignment="1">
      <alignment vertical="center" wrapText="1" readingOrder="1"/>
    </xf>
    <xf numFmtId="0" fontId="6" fillId="5" borderId="17" xfId="1" applyNumberFormat="1" applyFont="1" applyFill="1" applyBorder="1" applyAlignment="1">
      <alignment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164" fontId="7" fillId="4" borderId="15" xfId="1" applyNumberFormat="1" applyFont="1" applyFill="1" applyBorder="1" applyAlignment="1">
      <alignment vertical="center" wrapText="1" readingOrder="1"/>
    </xf>
    <xf numFmtId="0" fontId="6" fillId="3" borderId="13" xfId="1" applyNumberFormat="1" applyFont="1" applyFill="1" applyBorder="1" applyAlignment="1">
      <alignment vertical="center" wrapText="1" readingOrder="1"/>
    </xf>
    <xf numFmtId="164" fontId="6" fillId="4" borderId="15" xfId="1" applyNumberFormat="1" applyFont="1" applyFill="1" applyBorder="1" applyAlignment="1">
      <alignment vertical="center" wrapText="1" readingOrder="1"/>
    </xf>
    <xf numFmtId="164" fontId="6" fillId="4" borderId="13" xfId="1" applyNumberFormat="1" applyFont="1" applyFill="1" applyBorder="1" applyAlignment="1">
      <alignment vertical="center" wrapText="1" readingOrder="1"/>
    </xf>
    <xf numFmtId="164" fontId="6" fillId="4" borderId="16" xfId="1" applyNumberFormat="1" applyFont="1" applyFill="1" applyBorder="1" applyAlignment="1">
      <alignment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1" fillId="2" borderId="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1" fillId="2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10" fillId="7" borderId="13" xfId="1" applyNumberFormat="1" applyFont="1" applyFill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wrapText="1" readingOrder="1"/>
    </xf>
    <xf numFmtId="0" fontId="1" fillId="0" borderId="16" xfId="0" applyFont="1" applyFill="1" applyBorder="1" applyAlignment="1">
      <alignment wrapText="1" readingOrder="1"/>
    </xf>
    <xf numFmtId="0" fontId="11" fillId="4" borderId="13" xfId="1" applyNumberFormat="1" applyFont="1" applyFill="1" applyBorder="1" applyAlignment="1">
      <alignment vertical="center" wrapText="1" readingOrder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8" borderId="17" xfId="1" applyNumberFormat="1" applyFont="1" applyFill="1" applyBorder="1" applyAlignment="1">
      <alignment vertical="center" wrapText="1" readingOrder="1"/>
    </xf>
    <xf numFmtId="0" fontId="1" fillId="9" borderId="18" xfId="1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wrapText="1" readingOrder="1"/>
    </xf>
    <xf numFmtId="0" fontId="1" fillId="0" borderId="19" xfId="0" applyFont="1" applyFill="1" applyBorder="1" applyAlignment="1">
      <alignment wrapText="1" readingOrder="1"/>
    </xf>
    <xf numFmtId="164" fontId="7" fillId="4" borderId="13" xfId="1" applyNumberFormat="1" applyFont="1" applyFill="1" applyBorder="1" applyAlignment="1">
      <alignment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49947"/>
      <rgbColor rgb="002E4B8F"/>
      <rgbColor rgb="00D3D3D3"/>
      <rgbColor rgb="00FFFFFF"/>
      <rgbColor rgb="00E2E4E5"/>
      <rgbColor rgb="00F2F2F2"/>
      <rgbColor rgb="00E2E2E2"/>
      <rgbColor rgb="00D9D9D9"/>
      <rgbColor rgb="000000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8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50292</xdr:colOff>
      <xdr:row>1</xdr:row>
      <xdr:rowOff>965200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50292</xdr:colOff>
      <xdr:row>1</xdr:row>
      <xdr:rowOff>965200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14300"/>
          <a:ext cx="945642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c.kr-ustecky.cz:8443/GI_StoreService/Reportingmap.aspx?12-ZD_34-2019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isc.kr-ustecky.cz:8443/GI_StoreService/Reportingmap.aspx?11-SV_34-2019.docx" TargetMode="External"/><Relationship Id="rId1" Type="http://schemas.openxmlformats.org/officeDocument/2006/relationships/hyperlink" Target="https://isc.kr-ustecky.cz:8443/GI_StoreService/Reportingmap.aspx?10-KP_34-2019.docx" TargetMode="External"/><Relationship Id="rId6" Type="http://schemas.openxmlformats.org/officeDocument/2006/relationships/hyperlink" Target="https://isc.kr-ustecky.cz:8443/GI_StoreService/Reportingmap.aspx?9-SMT_34-2019.doc" TargetMode="External"/><Relationship Id="rId5" Type="http://schemas.openxmlformats.org/officeDocument/2006/relationships/hyperlink" Target="https://isc.kr-ustecky.cz:8443/GI_StoreService/Reportingmap.aspx?5-MAJ_34-2019.docx" TargetMode="External"/><Relationship Id="rId4" Type="http://schemas.openxmlformats.org/officeDocument/2006/relationships/hyperlink" Target="https://isc.kr-ustecky.cz:8443/GI_StoreService/Reportingmap.aspx?13-DS_34-2019.doc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isc.kr-ustecky.cz:8443/GI_StoreService/Reportingmap.aspx?12-ZD_34-2019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sc.kr-ustecky.cz:8443/GI_StoreService/Reportingmap.aspx?11-SV_34-2019.docx" TargetMode="External"/><Relationship Id="rId1" Type="http://schemas.openxmlformats.org/officeDocument/2006/relationships/hyperlink" Target="https://isc.kr-ustecky.cz:8443/GI_StoreService/Reportingmap.aspx?10-KP_34-2019.docx" TargetMode="External"/><Relationship Id="rId6" Type="http://schemas.openxmlformats.org/officeDocument/2006/relationships/hyperlink" Target="https://isc.kr-ustecky.cz:8443/GI_StoreService/Reportingmap.aspx?9-SMT_34-2019.doc" TargetMode="External"/><Relationship Id="rId5" Type="http://schemas.openxmlformats.org/officeDocument/2006/relationships/hyperlink" Target="https://isc.kr-ustecky.cz:8443/GI_StoreService/Reportingmap.aspx?5-MAJ_34-2019.docx" TargetMode="External"/><Relationship Id="rId4" Type="http://schemas.openxmlformats.org/officeDocument/2006/relationships/hyperlink" Target="https://isc.kr-ustecky.cz:8443/GI_StoreService/Reportingmap.aspx?13-DS_34-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7"/>
  <sheetViews>
    <sheetView showGridLines="0" workbookViewId="0">
      <pane ySplit="2" topLeftCell="A9" activePane="bottomLeft" state="frozen"/>
      <selection pane="bottomLeft" activeCell="K24" sqref="K24"/>
    </sheetView>
  </sheetViews>
  <sheetFormatPr defaultRowHeight="15" x14ac:dyDescent="0.25"/>
  <cols>
    <col min="1" max="1" width="1.85546875" customWidth="1"/>
    <col min="2" max="2" width="8.85546875" customWidth="1"/>
    <col min="3" max="3" width="4.5703125" customWidth="1"/>
    <col min="4" max="4" width="1" customWidth="1"/>
    <col min="5" max="5" width="0.7109375" customWidth="1"/>
    <col min="6" max="6" width="34.85546875" customWidth="1"/>
    <col min="7" max="7" width="11.42578125" customWidth="1"/>
    <col min="8" max="8" width="13.42578125" customWidth="1"/>
    <col min="9" max="9" width="7" customWidth="1"/>
    <col min="10" max="10" width="6.42578125" customWidth="1"/>
    <col min="11" max="11" width="13.5703125" customWidth="1"/>
    <col min="12" max="12" width="13.42578125" customWidth="1"/>
    <col min="13" max="13" width="0" hidden="1" customWidth="1"/>
    <col min="14" max="14" width="0.28515625" customWidth="1"/>
    <col min="15" max="15" width="13.5703125" customWidth="1"/>
    <col min="16" max="17" width="13.42578125" customWidth="1"/>
    <col min="18" max="18" width="13.5703125" customWidth="1"/>
    <col min="19" max="20" width="13.42578125" customWidth="1"/>
  </cols>
  <sheetData>
    <row r="1" spans="2:20" ht="9.6" customHeight="1" x14ac:dyDescent="0.25"/>
    <row r="2" spans="2:20" ht="76.5" customHeight="1" x14ac:dyDescent="0.25">
      <c r="B2" s="37"/>
      <c r="C2" s="37"/>
      <c r="D2" s="37"/>
      <c r="F2" s="38" t="s">
        <v>0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5.0999999999999996" customHeight="1" x14ac:dyDescent="0.25"/>
    <row r="4" spans="2:20" ht="17.100000000000001" customHeight="1" x14ac:dyDescent="0.25">
      <c r="B4" s="39" t="s">
        <v>1</v>
      </c>
      <c r="C4" s="34"/>
      <c r="D4" s="40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4"/>
    </row>
    <row r="5" spans="2:20" ht="5.0999999999999996" customHeight="1" x14ac:dyDescent="0.25"/>
    <row r="6" spans="2:20" x14ac:dyDescent="0.25">
      <c r="B6" s="33" t="s">
        <v>3</v>
      </c>
      <c r="C6" s="33" t="s">
        <v>4</v>
      </c>
      <c r="D6" s="42"/>
      <c r="E6" s="42"/>
      <c r="F6" s="43"/>
      <c r="G6" s="33" t="s">
        <v>5</v>
      </c>
      <c r="H6" s="33" t="s">
        <v>6</v>
      </c>
      <c r="I6" s="36"/>
      <c r="J6" s="36"/>
      <c r="K6" s="34"/>
      <c r="L6" s="33" t="s">
        <v>7</v>
      </c>
      <c r="M6" s="42"/>
      <c r="N6" s="43"/>
      <c r="O6" s="33" t="s">
        <v>8</v>
      </c>
      <c r="P6" s="36"/>
      <c r="Q6" s="34"/>
      <c r="R6" s="33" t="s">
        <v>9</v>
      </c>
      <c r="S6" s="33" t="s">
        <v>10</v>
      </c>
      <c r="T6" s="33" t="s">
        <v>11</v>
      </c>
    </row>
    <row r="7" spans="2:20" x14ac:dyDescent="0.25">
      <c r="B7" s="41"/>
      <c r="C7" s="44"/>
      <c r="D7" s="37"/>
      <c r="E7" s="37"/>
      <c r="F7" s="45"/>
      <c r="G7" s="41"/>
      <c r="H7" s="33" t="s">
        <v>12</v>
      </c>
      <c r="I7" s="33" t="s">
        <v>13</v>
      </c>
      <c r="J7" s="43"/>
      <c r="K7" s="33" t="s">
        <v>14</v>
      </c>
      <c r="L7" s="44"/>
      <c r="M7" s="37"/>
      <c r="N7" s="45"/>
      <c r="O7" s="33" t="s">
        <v>15</v>
      </c>
      <c r="P7" s="34"/>
      <c r="Q7" s="33" t="s">
        <v>16</v>
      </c>
      <c r="R7" s="41"/>
      <c r="S7" s="41"/>
      <c r="T7" s="41"/>
    </row>
    <row r="8" spans="2:20" ht="45" x14ac:dyDescent="0.25">
      <c r="B8" s="35"/>
      <c r="C8" s="46"/>
      <c r="D8" s="47"/>
      <c r="E8" s="47"/>
      <c r="F8" s="48"/>
      <c r="G8" s="35"/>
      <c r="H8" s="35"/>
      <c r="I8" s="46"/>
      <c r="J8" s="48"/>
      <c r="K8" s="35"/>
      <c r="L8" s="46"/>
      <c r="M8" s="47"/>
      <c r="N8" s="48"/>
      <c r="O8" s="1" t="s">
        <v>17</v>
      </c>
      <c r="P8" s="1" t="s">
        <v>18</v>
      </c>
      <c r="Q8" s="35"/>
      <c r="R8" s="35"/>
      <c r="S8" s="35"/>
      <c r="T8" s="35"/>
    </row>
    <row r="9" spans="2:20" x14ac:dyDescent="0.25">
      <c r="B9" s="1" t="s">
        <v>19</v>
      </c>
      <c r="C9" s="33" t="s">
        <v>20</v>
      </c>
      <c r="D9" s="36"/>
      <c r="E9" s="36"/>
      <c r="F9" s="34"/>
      <c r="G9" s="1" t="s">
        <v>21</v>
      </c>
      <c r="H9" s="1" t="s">
        <v>22</v>
      </c>
      <c r="I9" s="33" t="s">
        <v>23</v>
      </c>
      <c r="J9" s="34"/>
      <c r="K9" s="1" t="s">
        <v>24</v>
      </c>
      <c r="L9" s="33" t="s">
        <v>25</v>
      </c>
      <c r="M9" s="36"/>
      <c r="N9" s="34"/>
      <c r="O9" s="1" t="s">
        <v>26</v>
      </c>
      <c r="P9" s="1" t="s">
        <v>27</v>
      </c>
      <c r="Q9" s="1" t="s">
        <v>28</v>
      </c>
      <c r="R9" s="1" t="s">
        <v>29</v>
      </c>
      <c r="S9" s="1" t="s">
        <v>30</v>
      </c>
      <c r="T9" s="1" t="s">
        <v>31</v>
      </c>
    </row>
    <row r="10" spans="2:20" x14ac:dyDescent="0.25">
      <c r="B10" s="2">
        <v>1</v>
      </c>
      <c r="C10" s="29" t="s">
        <v>32</v>
      </c>
      <c r="D10" s="21"/>
      <c r="E10" s="21"/>
      <c r="F10" s="21"/>
      <c r="G10" s="21"/>
      <c r="H10" s="3">
        <v>4269421.46</v>
      </c>
      <c r="I10" s="30">
        <v>4269421.46</v>
      </c>
      <c r="J10" s="23"/>
      <c r="K10" s="4"/>
      <c r="L10" s="30">
        <v>4269421.46</v>
      </c>
      <c r="M10" s="21"/>
      <c r="N10" s="23"/>
      <c r="O10" s="3">
        <v>0</v>
      </c>
      <c r="P10" s="3">
        <v>4269421.46</v>
      </c>
      <c r="Q10" s="3">
        <v>0</v>
      </c>
      <c r="R10" s="3">
        <v>0</v>
      </c>
      <c r="S10" s="3">
        <v>31272000</v>
      </c>
      <c r="T10" s="5">
        <v>0.13652537285750799</v>
      </c>
    </row>
    <row r="11" spans="2:20" x14ac:dyDescent="0.25">
      <c r="B11" s="6">
        <v>2</v>
      </c>
      <c r="C11" s="26" t="s">
        <v>33</v>
      </c>
      <c r="D11" s="27"/>
      <c r="E11" s="27"/>
      <c r="F11" s="27"/>
      <c r="G11" s="7" t="s">
        <v>34</v>
      </c>
      <c r="H11" s="8">
        <v>4269421</v>
      </c>
      <c r="I11" s="28">
        <v>4269421</v>
      </c>
      <c r="J11" s="23"/>
      <c r="K11" s="9"/>
      <c r="L11" s="28">
        <v>4269421</v>
      </c>
      <c r="M11" s="21"/>
      <c r="N11" s="23"/>
      <c r="O11" s="8">
        <v>0</v>
      </c>
      <c r="P11" s="8">
        <v>4269421</v>
      </c>
      <c r="Q11" s="8">
        <v>0</v>
      </c>
      <c r="R11" s="8">
        <v>0</v>
      </c>
      <c r="S11" s="8">
        <v>31272000</v>
      </c>
      <c r="T11" s="10">
        <v>0.13652537285750799</v>
      </c>
    </row>
    <row r="12" spans="2:20" x14ac:dyDescent="0.25">
      <c r="B12" s="2">
        <v>3</v>
      </c>
      <c r="C12" s="29" t="s">
        <v>35</v>
      </c>
      <c r="D12" s="21"/>
      <c r="E12" s="21"/>
      <c r="F12" s="21"/>
      <c r="G12" s="21"/>
      <c r="H12" s="3">
        <f>H13</f>
        <v>2006537</v>
      </c>
      <c r="I12" s="31">
        <f>I13</f>
        <v>2006537</v>
      </c>
      <c r="J12" s="32"/>
      <c r="K12" s="4"/>
      <c r="L12" s="30">
        <v>394597</v>
      </c>
      <c r="M12" s="21"/>
      <c r="N12" s="23"/>
      <c r="O12" s="3">
        <v>0</v>
      </c>
      <c r="P12" s="3">
        <v>197298</v>
      </c>
      <c r="Q12" s="3">
        <v>197299</v>
      </c>
      <c r="R12" s="3">
        <v>1611938</v>
      </c>
      <c r="S12" s="3">
        <v>34773000</v>
      </c>
      <c r="T12" s="5">
        <v>5.7703826532079498E-2</v>
      </c>
    </row>
    <row r="13" spans="2:20" x14ac:dyDescent="0.25">
      <c r="B13" s="6">
        <v>4</v>
      </c>
      <c r="C13" s="26" t="s">
        <v>36</v>
      </c>
      <c r="D13" s="27"/>
      <c r="E13" s="27"/>
      <c r="F13" s="27"/>
      <c r="G13" s="7" t="s">
        <v>37</v>
      </c>
      <c r="H13" s="8">
        <v>2006537</v>
      </c>
      <c r="I13" s="28">
        <v>2006537</v>
      </c>
      <c r="J13" s="23"/>
      <c r="K13" s="9"/>
      <c r="L13" s="28">
        <v>394597</v>
      </c>
      <c r="M13" s="21"/>
      <c r="N13" s="23"/>
      <c r="O13" s="8">
        <v>0</v>
      </c>
      <c r="P13" s="8">
        <v>197298</v>
      </c>
      <c r="Q13" s="8">
        <v>197299</v>
      </c>
      <c r="R13" s="8">
        <v>1611938</v>
      </c>
      <c r="S13" s="8">
        <v>34773000</v>
      </c>
      <c r="T13" s="10">
        <v>5.7703826532079498E-2</v>
      </c>
    </row>
    <row r="14" spans="2:20" x14ac:dyDescent="0.25">
      <c r="B14" s="2">
        <v>5</v>
      </c>
      <c r="C14" s="29" t="s">
        <v>38</v>
      </c>
      <c r="D14" s="21"/>
      <c r="E14" s="21"/>
      <c r="F14" s="21"/>
      <c r="G14" s="21"/>
      <c r="H14" s="3">
        <v>19981598.030000001</v>
      </c>
      <c r="I14" s="30">
        <v>11567080.560000001</v>
      </c>
      <c r="J14" s="23"/>
      <c r="K14" s="3">
        <v>8414516.7899999991</v>
      </c>
      <c r="L14" s="30">
        <v>21578701.530000001</v>
      </c>
      <c r="M14" s="21"/>
      <c r="N14" s="23"/>
      <c r="O14" s="3">
        <v>0</v>
      </c>
      <c r="P14" s="3">
        <v>20304701.530000001</v>
      </c>
      <c r="Q14" s="3">
        <v>1274000</v>
      </c>
      <c r="R14" s="3">
        <v>63458.34</v>
      </c>
      <c r="S14" s="3">
        <v>522689000</v>
      </c>
      <c r="T14" s="5">
        <v>3.8228464784986899E-2</v>
      </c>
    </row>
    <row r="15" spans="2:20" x14ac:dyDescent="0.25">
      <c r="B15" s="6">
        <v>6</v>
      </c>
      <c r="C15" s="26" t="s">
        <v>39</v>
      </c>
      <c r="D15" s="27"/>
      <c r="E15" s="27"/>
      <c r="F15" s="27"/>
      <c r="G15" s="7" t="s">
        <v>40</v>
      </c>
      <c r="H15" s="8">
        <v>1487840</v>
      </c>
      <c r="I15" s="28">
        <v>1356999</v>
      </c>
      <c r="J15" s="23"/>
      <c r="K15" s="8">
        <v>130841</v>
      </c>
      <c r="L15" s="28">
        <v>1487840.1</v>
      </c>
      <c r="M15" s="21"/>
      <c r="N15" s="23"/>
      <c r="O15" s="8">
        <v>0</v>
      </c>
      <c r="P15" s="8">
        <v>1422840.1</v>
      </c>
      <c r="Q15" s="8">
        <v>65000</v>
      </c>
      <c r="R15" s="8">
        <v>0</v>
      </c>
      <c r="S15" s="8">
        <v>16199000</v>
      </c>
      <c r="T15" s="10">
        <v>9.1847651089573407E-2</v>
      </c>
    </row>
    <row r="16" spans="2:20" x14ac:dyDescent="0.25">
      <c r="B16" s="6">
        <v>7</v>
      </c>
      <c r="C16" s="26" t="s">
        <v>41</v>
      </c>
      <c r="D16" s="27"/>
      <c r="E16" s="27"/>
      <c r="F16" s="27"/>
      <c r="G16" s="7" t="s">
        <v>42</v>
      </c>
      <c r="H16" s="8">
        <v>1355240.95</v>
      </c>
      <c r="I16" s="28">
        <v>1312188</v>
      </c>
      <c r="J16" s="23"/>
      <c r="K16" s="8">
        <v>43053</v>
      </c>
      <c r="L16" s="28">
        <v>1355240.95</v>
      </c>
      <c r="M16" s="21"/>
      <c r="N16" s="23"/>
      <c r="O16" s="8">
        <v>0</v>
      </c>
      <c r="P16" s="8">
        <v>1315240.95</v>
      </c>
      <c r="Q16" s="8">
        <v>40000</v>
      </c>
      <c r="R16" s="8">
        <v>0</v>
      </c>
      <c r="S16" s="8">
        <v>10764000</v>
      </c>
      <c r="T16" s="10">
        <v>0.12590495633593499</v>
      </c>
    </row>
    <row r="17" spans="2:20" x14ac:dyDescent="0.25">
      <c r="B17" s="6">
        <v>8</v>
      </c>
      <c r="C17" s="26" t="s">
        <v>43</v>
      </c>
      <c r="D17" s="27"/>
      <c r="E17" s="27"/>
      <c r="F17" s="27"/>
      <c r="G17" s="7" t="s">
        <v>44</v>
      </c>
      <c r="H17" s="8">
        <v>1279725.73</v>
      </c>
      <c r="I17" s="28">
        <v>1019880</v>
      </c>
      <c r="J17" s="23"/>
      <c r="K17" s="8">
        <v>259846</v>
      </c>
      <c r="L17" s="28">
        <v>1279725.73</v>
      </c>
      <c r="M17" s="21"/>
      <c r="N17" s="23"/>
      <c r="O17" s="8">
        <v>0</v>
      </c>
      <c r="P17" s="8">
        <v>1129725.73</v>
      </c>
      <c r="Q17" s="8">
        <v>150000</v>
      </c>
      <c r="R17" s="8">
        <v>0</v>
      </c>
      <c r="S17" s="8">
        <v>6402000</v>
      </c>
      <c r="T17" s="10">
        <v>0.19989467822555501</v>
      </c>
    </row>
    <row r="18" spans="2:20" x14ac:dyDescent="0.25">
      <c r="B18" s="6">
        <v>9</v>
      </c>
      <c r="C18" s="26" t="s">
        <v>45</v>
      </c>
      <c r="D18" s="27"/>
      <c r="E18" s="27"/>
      <c r="F18" s="27"/>
      <c r="G18" s="7" t="s">
        <v>46</v>
      </c>
      <c r="H18" s="8">
        <v>1206554.1299999999</v>
      </c>
      <c r="I18" s="28">
        <v>-104587</v>
      </c>
      <c r="J18" s="23"/>
      <c r="K18" s="8">
        <v>1311141</v>
      </c>
      <c r="L18" s="28">
        <v>1206554.1299999999</v>
      </c>
      <c r="M18" s="21"/>
      <c r="N18" s="23"/>
      <c r="O18" s="8">
        <v>0</v>
      </c>
      <c r="P18" s="8">
        <v>1206554.1299999999</v>
      </c>
      <c r="Q18" s="8">
        <v>0</v>
      </c>
      <c r="R18" s="8">
        <v>0</v>
      </c>
      <c r="S18" s="8">
        <v>1251000</v>
      </c>
      <c r="T18" s="10">
        <v>0.96447172661870495</v>
      </c>
    </row>
    <row r="19" spans="2:20" x14ac:dyDescent="0.25">
      <c r="B19" s="6">
        <v>10</v>
      </c>
      <c r="C19" s="26" t="s">
        <v>47</v>
      </c>
      <c r="D19" s="27"/>
      <c r="E19" s="27"/>
      <c r="F19" s="27"/>
      <c r="G19" s="7" t="s">
        <v>48</v>
      </c>
      <c r="H19" s="8">
        <v>997925.26</v>
      </c>
      <c r="I19" s="28">
        <v>997925</v>
      </c>
      <c r="J19" s="23"/>
      <c r="K19" s="9"/>
      <c r="L19" s="28">
        <v>997925.26</v>
      </c>
      <c r="M19" s="21"/>
      <c r="N19" s="23"/>
      <c r="O19" s="8">
        <v>0</v>
      </c>
      <c r="P19" s="8">
        <v>997925.26</v>
      </c>
      <c r="Q19" s="8">
        <v>0</v>
      </c>
      <c r="R19" s="8">
        <v>0</v>
      </c>
      <c r="S19" s="8">
        <v>5749000</v>
      </c>
      <c r="T19" s="10">
        <v>0.17358240737519601</v>
      </c>
    </row>
    <row r="20" spans="2:20" x14ac:dyDescent="0.25">
      <c r="B20" s="6">
        <v>11</v>
      </c>
      <c r="C20" s="26" t="s">
        <v>49</v>
      </c>
      <c r="D20" s="27"/>
      <c r="E20" s="27"/>
      <c r="F20" s="27"/>
      <c r="G20" s="7" t="s">
        <v>50</v>
      </c>
      <c r="H20" s="8">
        <v>790725.82</v>
      </c>
      <c r="I20" s="28">
        <v>708770</v>
      </c>
      <c r="J20" s="23"/>
      <c r="K20" s="8">
        <v>81956</v>
      </c>
      <c r="L20" s="28">
        <v>790725.82</v>
      </c>
      <c r="M20" s="21"/>
      <c r="N20" s="23"/>
      <c r="O20" s="8">
        <v>0</v>
      </c>
      <c r="P20" s="8">
        <v>790725.82</v>
      </c>
      <c r="Q20" s="8">
        <v>0</v>
      </c>
      <c r="R20" s="8">
        <v>0</v>
      </c>
      <c r="S20" s="8">
        <v>9688000</v>
      </c>
      <c r="T20" s="10">
        <v>8.1619097853013994E-2</v>
      </c>
    </row>
    <row r="21" spans="2:20" x14ac:dyDescent="0.25">
      <c r="B21" s="6">
        <v>12</v>
      </c>
      <c r="C21" s="26" t="s">
        <v>51</v>
      </c>
      <c r="D21" s="27"/>
      <c r="E21" s="27"/>
      <c r="F21" s="27"/>
      <c r="G21" s="7" t="s">
        <v>52</v>
      </c>
      <c r="H21" s="8">
        <v>772537.07</v>
      </c>
      <c r="I21" s="28">
        <v>544770</v>
      </c>
      <c r="J21" s="23"/>
      <c r="K21" s="8">
        <v>227767</v>
      </c>
      <c r="L21" s="28">
        <v>772537.07</v>
      </c>
      <c r="M21" s="21"/>
      <c r="N21" s="23"/>
      <c r="O21" s="8">
        <v>0</v>
      </c>
      <c r="P21" s="8">
        <v>772537.07</v>
      </c>
      <c r="Q21" s="8">
        <v>0</v>
      </c>
      <c r="R21" s="8">
        <v>0</v>
      </c>
      <c r="S21" s="8">
        <v>8988000</v>
      </c>
      <c r="T21" s="10">
        <v>8.5952054962171801E-2</v>
      </c>
    </row>
    <row r="22" spans="2:20" x14ac:dyDescent="0.25">
      <c r="B22" s="6">
        <v>13</v>
      </c>
      <c r="C22" s="26" t="s">
        <v>53</v>
      </c>
      <c r="D22" s="27"/>
      <c r="E22" s="27"/>
      <c r="F22" s="27"/>
      <c r="G22" s="7" t="s">
        <v>54</v>
      </c>
      <c r="H22" s="8">
        <v>721403.65</v>
      </c>
      <c r="I22" s="28">
        <v>718904</v>
      </c>
      <c r="J22" s="23"/>
      <c r="K22" s="8">
        <v>2500</v>
      </c>
      <c r="L22" s="28">
        <v>721403.65</v>
      </c>
      <c r="M22" s="21"/>
      <c r="N22" s="23"/>
      <c r="O22" s="8">
        <v>0</v>
      </c>
      <c r="P22" s="8">
        <v>721403.65</v>
      </c>
      <c r="Q22" s="8">
        <v>0</v>
      </c>
      <c r="R22" s="8">
        <v>0</v>
      </c>
      <c r="S22" s="8">
        <v>3402000</v>
      </c>
      <c r="T22" s="10">
        <v>0.212052807172252</v>
      </c>
    </row>
    <row r="23" spans="2:20" x14ac:dyDescent="0.25">
      <c r="B23" s="6">
        <v>14</v>
      </c>
      <c r="C23" s="26" t="s">
        <v>55</v>
      </c>
      <c r="D23" s="27"/>
      <c r="E23" s="27"/>
      <c r="F23" s="27"/>
      <c r="G23" s="7" t="s">
        <v>56</v>
      </c>
      <c r="H23" s="8">
        <v>682032.66</v>
      </c>
      <c r="I23" s="28">
        <v>556729</v>
      </c>
      <c r="J23" s="23"/>
      <c r="K23" s="8">
        <v>125304</v>
      </c>
      <c r="L23" s="28">
        <v>682032.66</v>
      </c>
      <c r="M23" s="21"/>
      <c r="N23" s="23"/>
      <c r="O23" s="8">
        <v>0</v>
      </c>
      <c r="P23" s="8">
        <v>682032.66</v>
      </c>
      <c r="Q23" s="8">
        <v>0</v>
      </c>
      <c r="R23" s="8">
        <v>0</v>
      </c>
      <c r="S23" s="8">
        <v>14031000</v>
      </c>
      <c r="T23" s="10">
        <v>4.8608984391704101E-2</v>
      </c>
    </row>
    <row r="24" spans="2:20" x14ac:dyDescent="0.25">
      <c r="B24" s="6">
        <v>15</v>
      </c>
      <c r="C24" s="26" t="s">
        <v>57</v>
      </c>
      <c r="D24" s="27"/>
      <c r="E24" s="27"/>
      <c r="F24" s="27"/>
      <c r="G24" s="7" t="s">
        <v>58</v>
      </c>
      <c r="H24" s="8">
        <v>624184.78</v>
      </c>
      <c r="I24" s="28">
        <v>572946</v>
      </c>
      <c r="J24" s="23"/>
      <c r="K24" s="8">
        <v>51238</v>
      </c>
      <c r="L24" s="28">
        <v>624184.78</v>
      </c>
      <c r="M24" s="21"/>
      <c r="N24" s="23"/>
      <c r="O24" s="8">
        <v>0</v>
      </c>
      <c r="P24" s="8">
        <v>574184.78</v>
      </c>
      <c r="Q24" s="8">
        <v>50000</v>
      </c>
      <c r="R24" s="8">
        <v>0</v>
      </c>
      <c r="S24" s="8">
        <v>4424000</v>
      </c>
      <c r="T24" s="10">
        <v>0.14109059222423101</v>
      </c>
    </row>
    <row r="25" spans="2:20" x14ac:dyDescent="0.25">
      <c r="B25" s="6">
        <v>16</v>
      </c>
      <c r="C25" s="26" t="s">
        <v>59</v>
      </c>
      <c r="D25" s="27"/>
      <c r="E25" s="27"/>
      <c r="F25" s="27"/>
      <c r="G25" s="7" t="s">
        <v>60</v>
      </c>
      <c r="H25" s="8">
        <v>602842.42000000004</v>
      </c>
      <c r="I25" s="28">
        <v>602842</v>
      </c>
      <c r="J25" s="23"/>
      <c r="K25" s="9"/>
      <c r="L25" s="28">
        <v>744457.02</v>
      </c>
      <c r="M25" s="21"/>
      <c r="N25" s="23"/>
      <c r="O25" s="8">
        <v>0</v>
      </c>
      <c r="P25" s="8">
        <v>744457.02</v>
      </c>
      <c r="Q25" s="8">
        <v>0</v>
      </c>
      <c r="R25" s="8">
        <v>0</v>
      </c>
      <c r="S25" s="8">
        <v>3349000</v>
      </c>
      <c r="T25" s="10">
        <v>0.18000669453568199</v>
      </c>
    </row>
    <row r="26" spans="2:20" x14ac:dyDescent="0.25">
      <c r="B26" s="6">
        <v>17</v>
      </c>
      <c r="C26" s="26" t="s">
        <v>61</v>
      </c>
      <c r="D26" s="27"/>
      <c r="E26" s="27"/>
      <c r="F26" s="27"/>
      <c r="G26" s="7" t="s">
        <v>62</v>
      </c>
      <c r="H26" s="8">
        <v>578273.44999999995</v>
      </c>
      <c r="I26" s="28">
        <v>-85878</v>
      </c>
      <c r="J26" s="23"/>
      <c r="K26" s="8">
        <v>664151</v>
      </c>
      <c r="L26" s="28">
        <v>578273.44999999995</v>
      </c>
      <c r="M26" s="21"/>
      <c r="N26" s="23"/>
      <c r="O26" s="8">
        <v>0</v>
      </c>
      <c r="P26" s="8">
        <v>578273.44999999995</v>
      </c>
      <c r="Q26" s="8">
        <v>0</v>
      </c>
      <c r="R26" s="8">
        <v>0</v>
      </c>
      <c r="S26" s="8">
        <v>5908000</v>
      </c>
      <c r="T26" s="10">
        <v>9.7879730873391996E-2</v>
      </c>
    </row>
    <row r="27" spans="2:20" x14ac:dyDescent="0.25">
      <c r="B27" s="6">
        <v>18</v>
      </c>
      <c r="C27" s="26" t="s">
        <v>63</v>
      </c>
      <c r="D27" s="27"/>
      <c r="E27" s="27"/>
      <c r="F27" s="27"/>
      <c r="G27" s="7" t="s">
        <v>64</v>
      </c>
      <c r="H27" s="8">
        <v>561040.74</v>
      </c>
      <c r="I27" s="28">
        <v>428556</v>
      </c>
      <c r="J27" s="23"/>
      <c r="K27" s="8">
        <v>132485</v>
      </c>
      <c r="L27" s="28">
        <v>561040.74</v>
      </c>
      <c r="M27" s="21"/>
      <c r="N27" s="23"/>
      <c r="O27" s="8">
        <v>0</v>
      </c>
      <c r="P27" s="8">
        <v>561040.74</v>
      </c>
      <c r="Q27" s="8">
        <v>0</v>
      </c>
      <c r="R27" s="8">
        <v>0</v>
      </c>
      <c r="S27" s="8">
        <v>3197000</v>
      </c>
      <c r="T27" s="10">
        <v>0.17548975289333801</v>
      </c>
    </row>
    <row r="28" spans="2:20" x14ac:dyDescent="0.25">
      <c r="B28" s="6">
        <v>19</v>
      </c>
      <c r="C28" s="26" t="s">
        <v>65</v>
      </c>
      <c r="D28" s="27"/>
      <c r="E28" s="27"/>
      <c r="F28" s="27"/>
      <c r="G28" s="7" t="s">
        <v>66</v>
      </c>
      <c r="H28" s="8">
        <v>540930.87</v>
      </c>
      <c r="I28" s="28">
        <v>-333292</v>
      </c>
      <c r="J28" s="23"/>
      <c r="K28" s="8">
        <v>874222</v>
      </c>
      <c r="L28" s="28">
        <v>540930.87</v>
      </c>
      <c r="M28" s="21"/>
      <c r="N28" s="23"/>
      <c r="O28" s="8">
        <v>0</v>
      </c>
      <c r="P28" s="8">
        <v>270930.87</v>
      </c>
      <c r="Q28" s="8">
        <v>270000</v>
      </c>
      <c r="R28" s="8">
        <v>0</v>
      </c>
      <c r="S28" s="8">
        <v>12854000</v>
      </c>
      <c r="T28" s="10">
        <v>4.2082687879259402E-2</v>
      </c>
    </row>
    <row r="29" spans="2:20" x14ac:dyDescent="0.25">
      <c r="B29" s="6">
        <v>20</v>
      </c>
      <c r="C29" s="26" t="s">
        <v>67</v>
      </c>
      <c r="D29" s="27"/>
      <c r="E29" s="27"/>
      <c r="F29" s="27"/>
      <c r="G29" s="7" t="s">
        <v>68</v>
      </c>
      <c r="H29" s="8">
        <v>532376.86</v>
      </c>
      <c r="I29" s="28">
        <v>-313891</v>
      </c>
      <c r="J29" s="23"/>
      <c r="K29" s="8">
        <v>846268</v>
      </c>
      <c r="L29" s="28">
        <v>532376.86</v>
      </c>
      <c r="M29" s="21"/>
      <c r="N29" s="23"/>
      <c r="O29" s="8">
        <v>0</v>
      </c>
      <c r="P29" s="8">
        <v>266376.86</v>
      </c>
      <c r="Q29" s="8">
        <v>266000</v>
      </c>
      <c r="R29" s="8">
        <v>0</v>
      </c>
      <c r="S29" s="8">
        <v>16897000</v>
      </c>
      <c r="T29" s="10">
        <v>3.1507182340060398E-2</v>
      </c>
    </row>
    <row r="30" spans="2:20" x14ac:dyDescent="0.25">
      <c r="B30" s="6">
        <v>21</v>
      </c>
      <c r="C30" s="26" t="s">
        <v>69</v>
      </c>
      <c r="D30" s="27"/>
      <c r="E30" s="27"/>
      <c r="F30" s="27"/>
      <c r="G30" s="7" t="s">
        <v>70</v>
      </c>
      <c r="H30" s="8">
        <v>481152.3</v>
      </c>
      <c r="I30" s="28">
        <v>481152</v>
      </c>
      <c r="J30" s="23"/>
      <c r="K30" s="9"/>
      <c r="L30" s="28">
        <v>481152.3</v>
      </c>
      <c r="M30" s="21"/>
      <c r="N30" s="23"/>
      <c r="O30" s="8">
        <v>0</v>
      </c>
      <c r="P30" s="8">
        <v>481152.3</v>
      </c>
      <c r="Q30" s="8">
        <v>0</v>
      </c>
      <c r="R30" s="8">
        <v>0</v>
      </c>
      <c r="S30" s="8">
        <v>3622000</v>
      </c>
      <c r="T30" s="10">
        <v>0.13284160684704599</v>
      </c>
    </row>
    <row r="31" spans="2:20" x14ac:dyDescent="0.25">
      <c r="B31" s="6">
        <v>22</v>
      </c>
      <c r="C31" s="26" t="s">
        <v>71</v>
      </c>
      <c r="D31" s="27"/>
      <c r="E31" s="27"/>
      <c r="F31" s="27"/>
      <c r="G31" s="7" t="s">
        <v>72</v>
      </c>
      <c r="H31" s="8">
        <v>390178.32</v>
      </c>
      <c r="I31" s="28">
        <v>226451</v>
      </c>
      <c r="J31" s="23"/>
      <c r="K31" s="8">
        <v>163727</v>
      </c>
      <c r="L31" s="28">
        <v>390178.32</v>
      </c>
      <c r="M31" s="21"/>
      <c r="N31" s="23"/>
      <c r="O31" s="8">
        <v>0</v>
      </c>
      <c r="P31" s="8">
        <v>390178.32</v>
      </c>
      <c r="Q31" s="8">
        <v>0</v>
      </c>
      <c r="R31" s="8">
        <v>0</v>
      </c>
      <c r="S31" s="8">
        <v>10966000</v>
      </c>
      <c r="T31" s="10">
        <v>3.5580733175268997E-2</v>
      </c>
    </row>
    <row r="32" spans="2:20" x14ac:dyDescent="0.25">
      <c r="B32" s="6">
        <v>23</v>
      </c>
      <c r="C32" s="26" t="s">
        <v>73</v>
      </c>
      <c r="D32" s="27"/>
      <c r="E32" s="27"/>
      <c r="F32" s="27"/>
      <c r="G32" s="7" t="s">
        <v>74</v>
      </c>
      <c r="H32" s="8">
        <v>367245.47</v>
      </c>
      <c r="I32" s="28">
        <v>367245</v>
      </c>
      <c r="J32" s="23"/>
      <c r="K32" s="9"/>
      <c r="L32" s="28">
        <v>367245.47</v>
      </c>
      <c r="M32" s="21"/>
      <c r="N32" s="23"/>
      <c r="O32" s="8">
        <v>0</v>
      </c>
      <c r="P32" s="8">
        <v>337245.47</v>
      </c>
      <c r="Q32" s="8">
        <v>30000</v>
      </c>
      <c r="R32" s="8">
        <v>0</v>
      </c>
      <c r="S32" s="8">
        <v>4247000</v>
      </c>
      <c r="T32" s="10">
        <v>8.6471737697198001E-2</v>
      </c>
    </row>
    <row r="33" spans="2:20" x14ac:dyDescent="0.25">
      <c r="B33" s="6">
        <v>24</v>
      </c>
      <c r="C33" s="26" t="s">
        <v>75</v>
      </c>
      <c r="D33" s="27"/>
      <c r="E33" s="27"/>
      <c r="F33" s="27"/>
      <c r="G33" s="7" t="s">
        <v>76</v>
      </c>
      <c r="H33" s="8">
        <v>366544.08</v>
      </c>
      <c r="I33" s="28">
        <v>366544</v>
      </c>
      <c r="J33" s="23"/>
      <c r="K33" s="9"/>
      <c r="L33" s="28">
        <v>366544.08</v>
      </c>
      <c r="M33" s="21"/>
      <c r="N33" s="23"/>
      <c r="O33" s="8">
        <v>0</v>
      </c>
      <c r="P33" s="8">
        <v>366544.08</v>
      </c>
      <c r="Q33" s="8">
        <v>0</v>
      </c>
      <c r="R33" s="8">
        <v>0</v>
      </c>
      <c r="S33" s="8">
        <v>1362000</v>
      </c>
      <c r="T33" s="10">
        <v>0.26912193832599102</v>
      </c>
    </row>
    <row r="34" spans="2:20" x14ac:dyDescent="0.25">
      <c r="B34" s="6">
        <v>25</v>
      </c>
      <c r="C34" s="26" t="s">
        <v>77</v>
      </c>
      <c r="D34" s="27"/>
      <c r="E34" s="27"/>
      <c r="F34" s="27"/>
      <c r="G34" s="7" t="s">
        <v>78</v>
      </c>
      <c r="H34" s="8">
        <v>360760.27</v>
      </c>
      <c r="I34" s="28">
        <v>360760</v>
      </c>
      <c r="J34" s="23"/>
      <c r="K34" s="9"/>
      <c r="L34" s="28">
        <v>369960.27</v>
      </c>
      <c r="M34" s="21"/>
      <c r="N34" s="23"/>
      <c r="O34" s="8">
        <v>0</v>
      </c>
      <c r="P34" s="8">
        <v>369960.27</v>
      </c>
      <c r="Q34" s="8">
        <v>0</v>
      </c>
      <c r="R34" s="8">
        <v>0</v>
      </c>
      <c r="S34" s="8">
        <v>6541000</v>
      </c>
      <c r="T34" s="10">
        <v>5.5153687509555099E-2</v>
      </c>
    </row>
    <row r="35" spans="2:20" x14ac:dyDescent="0.25">
      <c r="B35" s="6">
        <v>26</v>
      </c>
      <c r="C35" s="26" t="s">
        <v>79</v>
      </c>
      <c r="D35" s="27"/>
      <c r="E35" s="27"/>
      <c r="F35" s="27"/>
      <c r="G35" s="7" t="s">
        <v>80</v>
      </c>
      <c r="H35" s="8">
        <v>357197.43</v>
      </c>
      <c r="I35" s="28">
        <v>254804</v>
      </c>
      <c r="J35" s="23"/>
      <c r="K35" s="8">
        <v>102394</v>
      </c>
      <c r="L35" s="28">
        <v>357197.43</v>
      </c>
      <c r="M35" s="21"/>
      <c r="N35" s="23"/>
      <c r="O35" s="8">
        <v>0</v>
      </c>
      <c r="P35" s="8">
        <v>357197.43</v>
      </c>
      <c r="Q35" s="8">
        <v>0</v>
      </c>
      <c r="R35" s="8">
        <v>0</v>
      </c>
      <c r="S35" s="8">
        <v>3422000</v>
      </c>
      <c r="T35" s="10">
        <v>0.10438265049678599</v>
      </c>
    </row>
    <row r="36" spans="2:20" x14ac:dyDescent="0.25">
      <c r="B36" s="6">
        <v>27</v>
      </c>
      <c r="C36" s="26" t="s">
        <v>81</v>
      </c>
      <c r="D36" s="27"/>
      <c r="E36" s="27"/>
      <c r="F36" s="27"/>
      <c r="G36" s="7" t="s">
        <v>82</v>
      </c>
      <c r="H36" s="8">
        <v>297961.68</v>
      </c>
      <c r="I36" s="28">
        <v>205171</v>
      </c>
      <c r="J36" s="23"/>
      <c r="K36" s="8">
        <v>92791</v>
      </c>
      <c r="L36" s="28">
        <v>297961.68</v>
      </c>
      <c r="M36" s="21"/>
      <c r="N36" s="23"/>
      <c r="O36" s="8">
        <v>0</v>
      </c>
      <c r="P36" s="8">
        <v>251961.68</v>
      </c>
      <c r="Q36" s="8">
        <v>46000</v>
      </c>
      <c r="R36" s="8">
        <v>0</v>
      </c>
      <c r="S36" s="8">
        <v>4860000</v>
      </c>
      <c r="T36" s="10">
        <v>6.1308987654321002E-2</v>
      </c>
    </row>
    <row r="37" spans="2:20" x14ac:dyDescent="0.25">
      <c r="B37" s="6">
        <v>28</v>
      </c>
      <c r="C37" s="26" t="s">
        <v>83</v>
      </c>
      <c r="D37" s="27"/>
      <c r="E37" s="27"/>
      <c r="F37" s="27"/>
      <c r="G37" s="7" t="s">
        <v>84</v>
      </c>
      <c r="H37" s="8">
        <v>283576.3</v>
      </c>
      <c r="I37" s="28">
        <v>283576</v>
      </c>
      <c r="J37" s="23"/>
      <c r="K37" s="8">
        <v>0</v>
      </c>
      <c r="L37" s="28">
        <v>283576.3</v>
      </c>
      <c r="M37" s="21"/>
      <c r="N37" s="23"/>
      <c r="O37" s="8">
        <v>0</v>
      </c>
      <c r="P37" s="8">
        <v>283576.3</v>
      </c>
      <c r="Q37" s="8">
        <v>0</v>
      </c>
      <c r="R37" s="8">
        <v>0</v>
      </c>
      <c r="S37" s="8">
        <v>2501000</v>
      </c>
      <c r="T37" s="10">
        <v>0.11338516593362701</v>
      </c>
    </row>
    <row r="38" spans="2:20" x14ac:dyDescent="0.25">
      <c r="B38" s="6">
        <v>29</v>
      </c>
      <c r="C38" s="26" t="s">
        <v>85</v>
      </c>
      <c r="D38" s="27"/>
      <c r="E38" s="27"/>
      <c r="F38" s="27"/>
      <c r="G38" s="7" t="s">
        <v>86</v>
      </c>
      <c r="H38" s="8">
        <v>282774.65000000002</v>
      </c>
      <c r="I38" s="28">
        <v>196615</v>
      </c>
      <c r="J38" s="23"/>
      <c r="K38" s="8">
        <v>86160</v>
      </c>
      <c r="L38" s="28">
        <v>282774.65000000002</v>
      </c>
      <c r="M38" s="21"/>
      <c r="N38" s="23"/>
      <c r="O38" s="8">
        <v>0</v>
      </c>
      <c r="P38" s="8">
        <v>232774.65</v>
      </c>
      <c r="Q38" s="8">
        <v>50000</v>
      </c>
      <c r="R38" s="8">
        <v>0</v>
      </c>
      <c r="S38" s="8">
        <v>6679000</v>
      </c>
      <c r="T38" s="10">
        <v>4.23378724359934E-2</v>
      </c>
    </row>
    <row r="39" spans="2:20" x14ac:dyDescent="0.25">
      <c r="B39" s="6">
        <v>30</v>
      </c>
      <c r="C39" s="26" t="s">
        <v>87</v>
      </c>
      <c r="D39" s="27"/>
      <c r="E39" s="27"/>
      <c r="F39" s="27"/>
      <c r="G39" s="7" t="s">
        <v>88</v>
      </c>
      <c r="H39" s="8">
        <v>278987.74</v>
      </c>
      <c r="I39" s="28">
        <v>278988</v>
      </c>
      <c r="J39" s="23"/>
      <c r="K39" s="9"/>
      <c r="L39" s="28">
        <v>320105.27</v>
      </c>
      <c r="M39" s="21"/>
      <c r="N39" s="23"/>
      <c r="O39" s="8">
        <v>0</v>
      </c>
      <c r="P39" s="8">
        <v>320105.27</v>
      </c>
      <c r="Q39" s="8">
        <v>0</v>
      </c>
      <c r="R39" s="8">
        <v>0</v>
      </c>
      <c r="S39" s="8">
        <v>7355000</v>
      </c>
      <c r="T39" s="10">
        <v>3.7931711760706997E-2</v>
      </c>
    </row>
    <row r="40" spans="2:20" x14ac:dyDescent="0.25">
      <c r="B40" s="6">
        <v>31</v>
      </c>
      <c r="C40" s="26" t="s">
        <v>89</v>
      </c>
      <c r="D40" s="27"/>
      <c r="E40" s="27"/>
      <c r="F40" s="27"/>
      <c r="G40" s="7" t="s">
        <v>90</v>
      </c>
      <c r="H40" s="8">
        <v>265760.86</v>
      </c>
      <c r="I40" s="28">
        <v>240801</v>
      </c>
      <c r="J40" s="23"/>
      <c r="K40" s="8">
        <v>24960</v>
      </c>
      <c r="L40" s="28">
        <v>369176.86</v>
      </c>
      <c r="M40" s="21"/>
      <c r="N40" s="23"/>
      <c r="O40" s="8">
        <v>0</v>
      </c>
      <c r="P40" s="8">
        <v>369176.86</v>
      </c>
      <c r="Q40" s="8">
        <v>0</v>
      </c>
      <c r="R40" s="8">
        <v>0</v>
      </c>
      <c r="S40" s="8">
        <v>3445000</v>
      </c>
      <c r="T40" s="10">
        <v>7.7143936139332403E-2</v>
      </c>
    </row>
    <row r="41" spans="2:20" x14ac:dyDescent="0.25">
      <c r="B41" s="6">
        <v>32</v>
      </c>
      <c r="C41" s="26" t="s">
        <v>91</v>
      </c>
      <c r="D41" s="27"/>
      <c r="E41" s="27"/>
      <c r="F41" s="27"/>
      <c r="G41" s="7" t="s">
        <v>92</v>
      </c>
      <c r="H41" s="8">
        <v>235852.16</v>
      </c>
      <c r="I41" s="28">
        <v>-42494</v>
      </c>
      <c r="J41" s="23"/>
      <c r="K41" s="8">
        <v>278346</v>
      </c>
      <c r="L41" s="28">
        <v>235852.16</v>
      </c>
      <c r="M41" s="21"/>
      <c r="N41" s="23"/>
      <c r="O41" s="8">
        <v>0</v>
      </c>
      <c r="P41" s="8">
        <v>235852.16</v>
      </c>
      <c r="Q41" s="8">
        <v>0</v>
      </c>
      <c r="R41" s="8">
        <v>0</v>
      </c>
      <c r="S41" s="8">
        <v>3848000</v>
      </c>
      <c r="T41" s="10">
        <v>6.1292141372141402E-2</v>
      </c>
    </row>
    <row r="42" spans="2:20" x14ac:dyDescent="0.25">
      <c r="B42" s="6">
        <v>33</v>
      </c>
      <c r="C42" s="26" t="s">
        <v>93</v>
      </c>
      <c r="D42" s="27"/>
      <c r="E42" s="27"/>
      <c r="F42" s="27"/>
      <c r="G42" s="7" t="s">
        <v>94</v>
      </c>
      <c r="H42" s="8">
        <v>229592.28</v>
      </c>
      <c r="I42" s="28">
        <v>225656</v>
      </c>
      <c r="J42" s="23"/>
      <c r="K42" s="8">
        <v>3936</v>
      </c>
      <c r="L42" s="28">
        <v>229592.28</v>
      </c>
      <c r="M42" s="21"/>
      <c r="N42" s="23"/>
      <c r="O42" s="8">
        <v>0</v>
      </c>
      <c r="P42" s="8">
        <v>229592.28</v>
      </c>
      <c r="Q42" s="8">
        <v>0</v>
      </c>
      <c r="R42" s="8">
        <v>0</v>
      </c>
      <c r="S42" s="8">
        <v>2902000</v>
      </c>
      <c r="T42" s="10">
        <v>7.9115189524465904E-2</v>
      </c>
    </row>
    <row r="43" spans="2:20" x14ac:dyDescent="0.25">
      <c r="B43" s="6">
        <v>34</v>
      </c>
      <c r="C43" s="26" t="s">
        <v>95</v>
      </c>
      <c r="D43" s="27"/>
      <c r="E43" s="27"/>
      <c r="F43" s="27"/>
      <c r="G43" s="7" t="s">
        <v>96</v>
      </c>
      <c r="H43" s="8">
        <v>221055.75</v>
      </c>
      <c r="I43" s="28">
        <v>221056</v>
      </c>
      <c r="J43" s="23"/>
      <c r="K43" s="9"/>
      <c r="L43" s="28">
        <v>468150.75</v>
      </c>
      <c r="M43" s="21"/>
      <c r="N43" s="23"/>
      <c r="O43" s="8">
        <v>0</v>
      </c>
      <c r="P43" s="8">
        <v>468150.75</v>
      </c>
      <c r="Q43" s="8">
        <v>0</v>
      </c>
      <c r="R43" s="8">
        <v>0</v>
      </c>
      <c r="S43" s="8">
        <v>6282000</v>
      </c>
      <c r="T43" s="10">
        <v>3.5188753581661902E-2</v>
      </c>
    </row>
    <row r="44" spans="2:20" x14ac:dyDescent="0.25">
      <c r="B44" s="6">
        <v>35</v>
      </c>
      <c r="C44" s="26" t="s">
        <v>97</v>
      </c>
      <c r="D44" s="27"/>
      <c r="E44" s="27"/>
      <c r="F44" s="27"/>
      <c r="G44" s="7" t="s">
        <v>98</v>
      </c>
      <c r="H44" s="8">
        <v>217924.91</v>
      </c>
      <c r="I44" s="28">
        <v>188248</v>
      </c>
      <c r="J44" s="23"/>
      <c r="K44" s="8">
        <v>29676.91</v>
      </c>
      <c r="L44" s="28">
        <v>217924.91</v>
      </c>
      <c r="M44" s="21"/>
      <c r="N44" s="23"/>
      <c r="O44" s="8">
        <v>0</v>
      </c>
      <c r="P44" s="8">
        <v>217924.91</v>
      </c>
      <c r="Q44" s="8">
        <v>0</v>
      </c>
      <c r="R44" s="8">
        <v>0</v>
      </c>
      <c r="S44" s="8">
        <v>6416000</v>
      </c>
      <c r="T44" s="10">
        <v>3.3965852556109698E-2</v>
      </c>
    </row>
    <row r="45" spans="2:20" x14ac:dyDescent="0.25">
      <c r="B45" s="6">
        <v>36</v>
      </c>
      <c r="C45" s="26" t="s">
        <v>99</v>
      </c>
      <c r="D45" s="27"/>
      <c r="E45" s="27"/>
      <c r="F45" s="27"/>
      <c r="G45" s="7" t="s">
        <v>100</v>
      </c>
      <c r="H45" s="8">
        <v>217309.45</v>
      </c>
      <c r="I45" s="28">
        <v>217309.45</v>
      </c>
      <c r="J45" s="23"/>
      <c r="K45" s="9"/>
      <c r="L45" s="28">
        <v>217309.45</v>
      </c>
      <c r="M45" s="21"/>
      <c r="N45" s="23"/>
      <c r="O45" s="8">
        <v>0</v>
      </c>
      <c r="P45" s="8">
        <v>109309.45</v>
      </c>
      <c r="Q45" s="8">
        <v>108000</v>
      </c>
      <c r="R45" s="8">
        <v>0</v>
      </c>
      <c r="S45" s="8">
        <v>4459000</v>
      </c>
      <c r="T45" s="10">
        <v>4.8735019062570099E-2</v>
      </c>
    </row>
    <row r="46" spans="2:20" x14ac:dyDescent="0.25">
      <c r="B46" s="6">
        <v>37</v>
      </c>
      <c r="C46" s="26" t="s">
        <v>101</v>
      </c>
      <c r="D46" s="27"/>
      <c r="E46" s="27"/>
      <c r="F46" s="27"/>
      <c r="G46" s="7" t="s">
        <v>102</v>
      </c>
      <c r="H46" s="8">
        <v>178985.82</v>
      </c>
      <c r="I46" s="28">
        <v>-2842.84</v>
      </c>
      <c r="J46" s="23"/>
      <c r="K46" s="8">
        <v>181828.66</v>
      </c>
      <c r="L46" s="28">
        <v>180683.32</v>
      </c>
      <c r="M46" s="21"/>
      <c r="N46" s="23"/>
      <c r="O46" s="8">
        <v>0</v>
      </c>
      <c r="P46" s="8">
        <v>180683.32</v>
      </c>
      <c r="Q46" s="8">
        <v>0</v>
      </c>
      <c r="R46" s="8">
        <v>0</v>
      </c>
      <c r="S46" s="8">
        <v>5155000</v>
      </c>
      <c r="T46" s="10">
        <v>3.4720818622696402E-2</v>
      </c>
    </row>
    <row r="47" spans="2:20" x14ac:dyDescent="0.25">
      <c r="B47" s="6">
        <v>38</v>
      </c>
      <c r="C47" s="26" t="s">
        <v>103</v>
      </c>
      <c r="D47" s="27"/>
      <c r="E47" s="27"/>
      <c r="F47" s="27"/>
      <c r="G47" s="7" t="s">
        <v>104</v>
      </c>
      <c r="H47" s="8">
        <v>178081.07</v>
      </c>
      <c r="I47" s="28">
        <v>177803.07</v>
      </c>
      <c r="J47" s="23"/>
      <c r="K47" s="8">
        <v>278</v>
      </c>
      <c r="L47" s="28">
        <v>178081.07</v>
      </c>
      <c r="M47" s="21"/>
      <c r="N47" s="23"/>
      <c r="O47" s="8">
        <v>0</v>
      </c>
      <c r="P47" s="8">
        <v>143081.07</v>
      </c>
      <c r="Q47" s="8">
        <v>35000</v>
      </c>
      <c r="R47" s="8">
        <v>0</v>
      </c>
      <c r="S47" s="8">
        <v>447000</v>
      </c>
      <c r="T47" s="10">
        <v>0.39839165548098399</v>
      </c>
    </row>
    <row r="48" spans="2:20" x14ac:dyDescent="0.25">
      <c r="B48" s="6">
        <v>39</v>
      </c>
      <c r="C48" s="26" t="s">
        <v>105</v>
      </c>
      <c r="D48" s="27"/>
      <c r="E48" s="27"/>
      <c r="F48" s="27"/>
      <c r="G48" s="7" t="s">
        <v>106</v>
      </c>
      <c r="H48" s="8">
        <v>175395.15</v>
      </c>
      <c r="I48" s="28">
        <v>175395.15</v>
      </c>
      <c r="J48" s="23"/>
      <c r="K48" s="8">
        <v>0</v>
      </c>
      <c r="L48" s="28">
        <v>173843.81</v>
      </c>
      <c r="M48" s="21"/>
      <c r="N48" s="23"/>
      <c r="O48" s="8">
        <v>0</v>
      </c>
      <c r="P48" s="8">
        <v>173843.81</v>
      </c>
      <c r="Q48" s="8">
        <v>0</v>
      </c>
      <c r="R48" s="8">
        <v>1551.34</v>
      </c>
      <c r="S48" s="8">
        <v>4206000</v>
      </c>
      <c r="T48" s="10">
        <v>4.1701176890156899E-2</v>
      </c>
    </row>
    <row r="49" spans="2:20" x14ac:dyDescent="0.25">
      <c r="B49" s="6">
        <v>40</v>
      </c>
      <c r="C49" s="26" t="s">
        <v>107</v>
      </c>
      <c r="D49" s="27"/>
      <c r="E49" s="27"/>
      <c r="F49" s="27"/>
      <c r="G49" s="7" t="s">
        <v>108</v>
      </c>
      <c r="H49" s="8">
        <v>165663.32</v>
      </c>
      <c r="I49" s="28">
        <v>142764.29</v>
      </c>
      <c r="J49" s="23"/>
      <c r="K49" s="8">
        <v>22899.03</v>
      </c>
      <c r="L49" s="28">
        <v>165663.32</v>
      </c>
      <c r="M49" s="21"/>
      <c r="N49" s="23"/>
      <c r="O49" s="8">
        <v>0</v>
      </c>
      <c r="P49" s="8">
        <v>165663.32</v>
      </c>
      <c r="Q49" s="8">
        <v>0</v>
      </c>
      <c r="R49" s="8">
        <v>0</v>
      </c>
      <c r="S49" s="8">
        <v>2844000</v>
      </c>
      <c r="T49" s="10">
        <v>5.8250112517580901E-2</v>
      </c>
    </row>
    <row r="50" spans="2:20" x14ac:dyDescent="0.25">
      <c r="B50" s="6">
        <v>41</v>
      </c>
      <c r="C50" s="26" t="s">
        <v>109</v>
      </c>
      <c r="D50" s="27"/>
      <c r="E50" s="27"/>
      <c r="F50" s="27"/>
      <c r="G50" s="7" t="s">
        <v>110</v>
      </c>
      <c r="H50" s="8">
        <v>162315.54999999999</v>
      </c>
      <c r="I50" s="28">
        <v>162315.54999999999</v>
      </c>
      <c r="J50" s="23"/>
      <c r="K50" s="9"/>
      <c r="L50" s="28">
        <v>162315.54999999999</v>
      </c>
      <c r="M50" s="21"/>
      <c r="N50" s="23"/>
      <c r="O50" s="8">
        <v>0</v>
      </c>
      <c r="P50" s="8">
        <v>132315.54999999999</v>
      </c>
      <c r="Q50" s="8">
        <v>30000</v>
      </c>
      <c r="R50" s="8">
        <v>0</v>
      </c>
      <c r="S50" s="8">
        <v>3088000</v>
      </c>
      <c r="T50" s="10">
        <v>5.2563325777202102E-2</v>
      </c>
    </row>
    <row r="51" spans="2:20" x14ac:dyDescent="0.25">
      <c r="B51" s="6">
        <v>42</v>
      </c>
      <c r="C51" s="26" t="s">
        <v>111</v>
      </c>
      <c r="D51" s="27"/>
      <c r="E51" s="27"/>
      <c r="F51" s="27"/>
      <c r="G51" s="7" t="s">
        <v>112</v>
      </c>
      <c r="H51" s="8">
        <v>122021.58</v>
      </c>
      <c r="I51" s="28">
        <v>98953.86</v>
      </c>
      <c r="J51" s="23"/>
      <c r="K51" s="8">
        <v>23067.72</v>
      </c>
      <c r="L51" s="28">
        <v>122021.58</v>
      </c>
      <c r="M51" s="21"/>
      <c r="N51" s="23"/>
      <c r="O51" s="8">
        <v>0</v>
      </c>
      <c r="P51" s="8">
        <v>122021.58</v>
      </c>
      <c r="Q51" s="8">
        <v>0</v>
      </c>
      <c r="R51" s="8">
        <v>0</v>
      </c>
      <c r="S51" s="8">
        <v>7204000</v>
      </c>
      <c r="T51" s="10">
        <v>1.69380316490838E-2</v>
      </c>
    </row>
    <row r="52" spans="2:20" x14ac:dyDescent="0.25">
      <c r="B52" s="6">
        <v>43</v>
      </c>
      <c r="C52" s="26" t="s">
        <v>113</v>
      </c>
      <c r="D52" s="27"/>
      <c r="E52" s="27"/>
      <c r="F52" s="27"/>
      <c r="G52" s="7" t="s">
        <v>114</v>
      </c>
      <c r="H52" s="8">
        <v>121816.92</v>
      </c>
      <c r="I52" s="28">
        <v>121816.92</v>
      </c>
      <c r="J52" s="23"/>
      <c r="K52" s="9"/>
      <c r="L52" s="28">
        <v>121816.92</v>
      </c>
      <c r="M52" s="21"/>
      <c r="N52" s="23"/>
      <c r="O52" s="8">
        <v>0</v>
      </c>
      <c r="P52" s="8">
        <v>121816.92</v>
      </c>
      <c r="Q52" s="8">
        <v>0</v>
      </c>
      <c r="R52" s="8">
        <v>0</v>
      </c>
      <c r="S52" s="8">
        <v>3398000</v>
      </c>
      <c r="T52" s="10">
        <v>3.5849593878752202E-2</v>
      </c>
    </row>
    <row r="53" spans="2:20" x14ac:dyDescent="0.25">
      <c r="B53" s="6">
        <v>44</v>
      </c>
      <c r="C53" s="26" t="s">
        <v>115</v>
      </c>
      <c r="D53" s="27"/>
      <c r="E53" s="27"/>
      <c r="F53" s="27"/>
      <c r="G53" s="7" t="s">
        <v>116</v>
      </c>
      <c r="H53" s="8">
        <v>120853.4</v>
      </c>
      <c r="I53" s="28">
        <v>120853.4</v>
      </c>
      <c r="J53" s="23"/>
      <c r="K53" s="9"/>
      <c r="L53" s="28">
        <v>120853.4</v>
      </c>
      <c r="M53" s="21"/>
      <c r="N53" s="23"/>
      <c r="O53" s="8">
        <v>0</v>
      </c>
      <c r="P53" s="8">
        <v>60853.4</v>
      </c>
      <c r="Q53" s="8">
        <v>60000</v>
      </c>
      <c r="R53" s="8">
        <v>0</v>
      </c>
      <c r="S53" s="9"/>
      <c r="T53" s="9" t="e">
        <v>#DIV/0!</v>
      </c>
    </row>
    <row r="54" spans="2:20" x14ac:dyDescent="0.25">
      <c r="B54" s="6">
        <v>45</v>
      </c>
      <c r="C54" s="26" t="s">
        <v>117</v>
      </c>
      <c r="D54" s="27"/>
      <c r="E54" s="27"/>
      <c r="F54" s="27"/>
      <c r="G54" s="7" t="s">
        <v>118</v>
      </c>
      <c r="H54" s="8">
        <v>117942.79</v>
      </c>
      <c r="I54" s="28">
        <v>117942.79</v>
      </c>
      <c r="J54" s="23"/>
      <c r="K54" s="8">
        <v>0</v>
      </c>
      <c r="L54" s="28">
        <v>117942.79</v>
      </c>
      <c r="M54" s="21"/>
      <c r="N54" s="23"/>
      <c r="O54" s="8">
        <v>0</v>
      </c>
      <c r="P54" s="8">
        <v>59942.79</v>
      </c>
      <c r="Q54" s="8">
        <v>58000</v>
      </c>
      <c r="R54" s="8">
        <v>0</v>
      </c>
      <c r="S54" s="8">
        <v>34000</v>
      </c>
      <c r="T54" s="10">
        <v>3.4689055882352902</v>
      </c>
    </row>
    <row r="55" spans="2:20" x14ac:dyDescent="0.25">
      <c r="B55" s="6">
        <v>46</v>
      </c>
      <c r="C55" s="26" t="s">
        <v>119</v>
      </c>
      <c r="D55" s="27"/>
      <c r="E55" s="27"/>
      <c r="F55" s="27"/>
      <c r="G55" s="7" t="s">
        <v>120</v>
      </c>
      <c r="H55" s="8">
        <v>107601.18</v>
      </c>
      <c r="I55" s="28">
        <v>107601.18</v>
      </c>
      <c r="J55" s="23"/>
      <c r="K55" s="9"/>
      <c r="L55" s="28">
        <v>107601.18</v>
      </c>
      <c r="M55" s="21"/>
      <c r="N55" s="23"/>
      <c r="O55" s="8">
        <v>0</v>
      </c>
      <c r="P55" s="8">
        <v>107601.18</v>
      </c>
      <c r="Q55" s="8">
        <v>0</v>
      </c>
      <c r="R55" s="8">
        <v>0</v>
      </c>
      <c r="S55" s="8">
        <v>949000</v>
      </c>
      <c r="T55" s="10">
        <v>0.113383751317176</v>
      </c>
    </row>
    <row r="56" spans="2:20" x14ac:dyDescent="0.25">
      <c r="B56" s="6">
        <v>47</v>
      </c>
      <c r="C56" s="26" t="s">
        <v>121</v>
      </c>
      <c r="D56" s="27"/>
      <c r="E56" s="27"/>
      <c r="F56" s="27"/>
      <c r="G56" s="7" t="s">
        <v>122</v>
      </c>
      <c r="H56" s="8">
        <v>106857.95</v>
      </c>
      <c r="I56" s="28">
        <v>69893.149999999994</v>
      </c>
      <c r="J56" s="23"/>
      <c r="K56" s="8">
        <v>36964.800000000003</v>
      </c>
      <c r="L56" s="28">
        <v>106857.95</v>
      </c>
      <c r="M56" s="21"/>
      <c r="N56" s="23"/>
      <c r="O56" s="8">
        <v>0</v>
      </c>
      <c r="P56" s="8">
        <v>106857.95</v>
      </c>
      <c r="Q56" s="8">
        <v>0</v>
      </c>
      <c r="R56" s="8">
        <v>0</v>
      </c>
      <c r="S56" s="8">
        <v>2456000</v>
      </c>
      <c r="T56" s="10">
        <v>4.3508937296416902E-2</v>
      </c>
    </row>
    <row r="57" spans="2:20" x14ac:dyDescent="0.25">
      <c r="B57" s="6">
        <v>48</v>
      </c>
      <c r="C57" s="26" t="s">
        <v>123</v>
      </c>
      <c r="D57" s="27"/>
      <c r="E57" s="27"/>
      <c r="F57" s="27"/>
      <c r="G57" s="7" t="s">
        <v>124</v>
      </c>
      <c r="H57" s="8">
        <v>88517.79</v>
      </c>
      <c r="I57" s="28">
        <v>41679.79</v>
      </c>
      <c r="J57" s="23"/>
      <c r="K57" s="8">
        <v>46838</v>
      </c>
      <c r="L57" s="28">
        <v>88517.79</v>
      </c>
      <c r="M57" s="21"/>
      <c r="N57" s="23"/>
      <c r="O57" s="8">
        <v>0</v>
      </c>
      <c r="P57" s="8">
        <v>88517.79</v>
      </c>
      <c r="Q57" s="8">
        <v>0</v>
      </c>
      <c r="R57" s="8">
        <v>0</v>
      </c>
      <c r="S57" s="8">
        <v>4927000</v>
      </c>
      <c r="T57" s="10">
        <v>1.7965859549421599E-2</v>
      </c>
    </row>
    <row r="58" spans="2:20" x14ac:dyDescent="0.25">
      <c r="B58" s="6">
        <v>49</v>
      </c>
      <c r="C58" s="26" t="s">
        <v>125</v>
      </c>
      <c r="D58" s="27"/>
      <c r="E58" s="27"/>
      <c r="F58" s="27"/>
      <c r="G58" s="7" t="s">
        <v>126</v>
      </c>
      <c r="H58" s="8">
        <v>79873.11</v>
      </c>
      <c r="I58" s="28">
        <v>79873.11</v>
      </c>
      <c r="J58" s="23"/>
      <c r="K58" s="9"/>
      <c r="L58" s="28">
        <v>83941.11</v>
      </c>
      <c r="M58" s="21"/>
      <c r="N58" s="23"/>
      <c r="O58" s="8">
        <v>0</v>
      </c>
      <c r="P58" s="8">
        <v>83941.11</v>
      </c>
      <c r="Q58" s="8">
        <v>0</v>
      </c>
      <c r="R58" s="8">
        <v>0</v>
      </c>
      <c r="S58" s="8">
        <v>4819000</v>
      </c>
      <c r="T58" s="10">
        <v>1.6574623365843501E-2</v>
      </c>
    </row>
    <row r="59" spans="2:20" x14ac:dyDescent="0.25">
      <c r="B59" s="6">
        <v>50</v>
      </c>
      <c r="C59" s="26" t="s">
        <v>127</v>
      </c>
      <c r="D59" s="27"/>
      <c r="E59" s="27"/>
      <c r="F59" s="27"/>
      <c r="G59" s="7" t="s">
        <v>128</v>
      </c>
      <c r="H59" s="8">
        <v>62336.05</v>
      </c>
      <c r="I59" s="28">
        <v>62336.05</v>
      </c>
      <c r="J59" s="23"/>
      <c r="K59" s="9"/>
      <c r="L59" s="28">
        <v>70509.05</v>
      </c>
      <c r="M59" s="21"/>
      <c r="N59" s="23"/>
      <c r="O59" s="8">
        <v>0</v>
      </c>
      <c r="P59" s="8">
        <v>70509.05</v>
      </c>
      <c r="Q59" s="8">
        <v>0</v>
      </c>
      <c r="R59" s="8">
        <v>0</v>
      </c>
      <c r="S59" s="8">
        <v>3363000</v>
      </c>
      <c r="T59" s="10">
        <v>1.8535845970859399E-2</v>
      </c>
    </row>
    <row r="60" spans="2:20" x14ac:dyDescent="0.25">
      <c r="B60" s="6">
        <v>51</v>
      </c>
      <c r="C60" s="26" t="s">
        <v>129</v>
      </c>
      <c r="D60" s="27"/>
      <c r="E60" s="27"/>
      <c r="F60" s="27"/>
      <c r="G60" s="7" t="s">
        <v>130</v>
      </c>
      <c r="H60" s="8">
        <v>60501</v>
      </c>
      <c r="I60" s="28">
        <v>60501</v>
      </c>
      <c r="J60" s="23"/>
      <c r="K60" s="8">
        <v>0</v>
      </c>
      <c r="L60" s="28">
        <v>30021</v>
      </c>
      <c r="M60" s="21"/>
      <c r="N60" s="23"/>
      <c r="O60" s="8">
        <v>0</v>
      </c>
      <c r="P60" s="8">
        <v>30021</v>
      </c>
      <c r="Q60" s="8">
        <v>0</v>
      </c>
      <c r="R60" s="8">
        <v>30480</v>
      </c>
      <c r="S60" s="8">
        <v>2426000</v>
      </c>
      <c r="T60" s="10">
        <v>2.4938582028029701E-2</v>
      </c>
    </row>
    <row r="61" spans="2:20" x14ac:dyDescent="0.25">
      <c r="B61" s="6">
        <v>52</v>
      </c>
      <c r="C61" s="26" t="s">
        <v>131</v>
      </c>
      <c r="D61" s="27"/>
      <c r="E61" s="27"/>
      <c r="F61" s="27"/>
      <c r="G61" s="7" t="s">
        <v>132</v>
      </c>
      <c r="H61" s="8">
        <v>54307.64</v>
      </c>
      <c r="I61" s="28">
        <v>54307.64</v>
      </c>
      <c r="J61" s="23"/>
      <c r="K61" s="8">
        <v>0</v>
      </c>
      <c r="L61" s="28">
        <v>54307.64</v>
      </c>
      <c r="M61" s="21"/>
      <c r="N61" s="23"/>
      <c r="O61" s="8">
        <v>0</v>
      </c>
      <c r="P61" s="8">
        <v>54307.64</v>
      </c>
      <c r="Q61" s="8">
        <v>0</v>
      </c>
      <c r="R61" s="8">
        <v>0</v>
      </c>
      <c r="S61" s="8">
        <v>581000</v>
      </c>
      <c r="T61" s="10">
        <v>9.3472702237521493E-2</v>
      </c>
    </row>
    <row r="62" spans="2:20" x14ac:dyDescent="0.25">
      <c r="B62" s="6">
        <v>53</v>
      </c>
      <c r="C62" s="26" t="s">
        <v>133</v>
      </c>
      <c r="D62" s="27"/>
      <c r="E62" s="27"/>
      <c r="F62" s="27"/>
      <c r="G62" s="7" t="s">
        <v>134</v>
      </c>
      <c r="H62" s="8">
        <v>52581.69</v>
      </c>
      <c r="I62" s="28">
        <v>52581.69</v>
      </c>
      <c r="J62" s="23"/>
      <c r="K62" s="8">
        <v>0</v>
      </c>
      <c r="L62" s="28">
        <v>135580.69</v>
      </c>
      <c r="M62" s="21"/>
      <c r="N62" s="23"/>
      <c r="O62" s="8">
        <v>0</v>
      </c>
      <c r="P62" s="8">
        <v>135580.69</v>
      </c>
      <c r="Q62" s="8">
        <v>0</v>
      </c>
      <c r="R62" s="8">
        <v>0</v>
      </c>
      <c r="S62" s="8">
        <v>3419000</v>
      </c>
      <c r="T62" s="10">
        <v>1.5379260017548999E-2</v>
      </c>
    </row>
    <row r="63" spans="2:20" x14ac:dyDescent="0.25">
      <c r="B63" s="6">
        <v>54</v>
      </c>
      <c r="C63" s="26" t="s">
        <v>135</v>
      </c>
      <c r="D63" s="27"/>
      <c r="E63" s="27"/>
      <c r="F63" s="27"/>
      <c r="G63" s="7" t="s">
        <v>136</v>
      </c>
      <c r="H63" s="8">
        <v>51570.95</v>
      </c>
      <c r="I63" s="28">
        <v>51570.95</v>
      </c>
      <c r="J63" s="23"/>
      <c r="K63" s="9"/>
      <c r="L63" s="28">
        <v>51570.95</v>
      </c>
      <c r="M63" s="21"/>
      <c r="N63" s="23"/>
      <c r="O63" s="8">
        <v>0</v>
      </c>
      <c r="P63" s="8">
        <v>51570.95</v>
      </c>
      <c r="Q63" s="8">
        <v>0</v>
      </c>
      <c r="R63" s="8">
        <v>0</v>
      </c>
      <c r="S63" s="8">
        <v>2017000</v>
      </c>
      <c r="T63" s="10">
        <v>2.55681457610312E-2</v>
      </c>
    </row>
    <row r="64" spans="2:20" x14ac:dyDescent="0.25">
      <c r="B64" s="6">
        <v>55</v>
      </c>
      <c r="C64" s="26" t="s">
        <v>137</v>
      </c>
      <c r="D64" s="27"/>
      <c r="E64" s="27"/>
      <c r="F64" s="27"/>
      <c r="G64" s="7" t="s">
        <v>138</v>
      </c>
      <c r="H64" s="8">
        <v>47077.7</v>
      </c>
      <c r="I64" s="28">
        <v>47077.7</v>
      </c>
      <c r="J64" s="23"/>
      <c r="K64" s="9"/>
      <c r="L64" s="28">
        <v>68690.91</v>
      </c>
      <c r="M64" s="21"/>
      <c r="N64" s="23"/>
      <c r="O64" s="8">
        <v>0</v>
      </c>
      <c r="P64" s="8">
        <v>68690.91</v>
      </c>
      <c r="Q64" s="8">
        <v>0</v>
      </c>
      <c r="R64" s="8">
        <v>0</v>
      </c>
      <c r="S64" s="8">
        <v>10114000</v>
      </c>
      <c r="T64" s="10">
        <v>4.6547063476369398E-3</v>
      </c>
    </row>
    <row r="65" spans="2:20" x14ac:dyDescent="0.25">
      <c r="B65" s="6">
        <v>56</v>
      </c>
      <c r="C65" s="26" t="s">
        <v>139</v>
      </c>
      <c r="D65" s="27"/>
      <c r="E65" s="27"/>
      <c r="F65" s="27"/>
      <c r="G65" s="7" t="s">
        <v>140</v>
      </c>
      <c r="H65" s="8">
        <v>46305.24</v>
      </c>
      <c r="I65" s="28">
        <v>11305.24</v>
      </c>
      <c r="J65" s="23"/>
      <c r="K65" s="8">
        <v>35000</v>
      </c>
      <c r="L65" s="28">
        <v>46305.24</v>
      </c>
      <c r="M65" s="21"/>
      <c r="N65" s="23"/>
      <c r="O65" s="8">
        <v>0</v>
      </c>
      <c r="P65" s="8">
        <v>46305.24</v>
      </c>
      <c r="Q65" s="8">
        <v>0</v>
      </c>
      <c r="R65" s="8">
        <v>0</v>
      </c>
      <c r="S65" s="8">
        <v>1879000</v>
      </c>
      <c r="T65" s="10">
        <v>2.4643555082490699E-2</v>
      </c>
    </row>
    <row r="66" spans="2:20" x14ac:dyDescent="0.25">
      <c r="B66" s="6">
        <v>57</v>
      </c>
      <c r="C66" s="26" t="s">
        <v>141</v>
      </c>
      <c r="D66" s="27"/>
      <c r="E66" s="27"/>
      <c r="F66" s="27"/>
      <c r="G66" s="7" t="s">
        <v>142</v>
      </c>
      <c r="H66" s="8">
        <v>45848.959999999999</v>
      </c>
      <c r="I66" s="28">
        <v>45848.959999999999</v>
      </c>
      <c r="J66" s="23"/>
      <c r="K66" s="9"/>
      <c r="L66" s="28">
        <v>37482.959999999999</v>
      </c>
      <c r="M66" s="21"/>
      <c r="N66" s="23"/>
      <c r="O66" s="8">
        <v>0</v>
      </c>
      <c r="P66" s="8">
        <v>37482.959999999999</v>
      </c>
      <c r="Q66" s="8">
        <v>0</v>
      </c>
      <c r="R66" s="8">
        <v>8366</v>
      </c>
      <c r="S66" s="8">
        <v>3409000</v>
      </c>
      <c r="T66" s="10">
        <v>1.3449386916984499E-2</v>
      </c>
    </row>
    <row r="67" spans="2:20" x14ac:dyDescent="0.25">
      <c r="B67" s="6">
        <v>58</v>
      </c>
      <c r="C67" s="26" t="s">
        <v>143</v>
      </c>
      <c r="D67" s="27"/>
      <c r="E67" s="27"/>
      <c r="F67" s="27"/>
      <c r="G67" s="7" t="s">
        <v>144</v>
      </c>
      <c r="H67" s="8">
        <v>37965.550000000003</v>
      </c>
      <c r="I67" s="28">
        <v>37965.550000000003</v>
      </c>
      <c r="J67" s="23"/>
      <c r="K67" s="9"/>
      <c r="L67" s="28">
        <v>46085.55</v>
      </c>
      <c r="M67" s="21"/>
      <c r="N67" s="23"/>
      <c r="O67" s="8">
        <v>0</v>
      </c>
      <c r="P67" s="8">
        <v>46085.55</v>
      </c>
      <c r="Q67" s="8">
        <v>0</v>
      </c>
      <c r="R67" s="8">
        <v>0</v>
      </c>
      <c r="S67" s="8">
        <v>2310000</v>
      </c>
      <c r="T67" s="10">
        <v>1.6435303030303001E-2</v>
      </c>
    </row>
    <row r="68" spans="2:20" x14ac:dyDescent="0.25">
      <c r="B68" s="6">
        <v>59</v>
      </c>
      <c r="C68" s="26" t="s">
        <v>145</v>
      </c>
      <c r="D68" s="27"/>
      <c r="E68" s="27"/>
      <c r="F68" s="27"/>
      <c r="G68" s="7" t="s">
        <v>146</v>
      </c>
      <c r="H68" s="8">
        <v>36156.019999999997</v>
      </c>
      <c r="I68" s="28">
        <v>36156.019999999997</v>
      </c>
      <c r="J68" s="23"/>
      <c r="K68" s="9"/>
      <c r="L68" s="28">
        <v>36156.019999999997</v>
      </c>
      <c r="M68" s="21"/>
      <c r="N68" s="23"/>
      <c r="O68" s="8">
        <v>0</v>
      </c>
      <c r="P68" s="8">
        <v>20156.02</v>
      </c>
      <c r="Q68" s="8">
        <v>16000</v>
      </c>
      <c r="R68" s="8">
        <v>0</v>
      </c>
      <c r="S68" s="9"/>
      <c r="T68" s="9" t="e">
        <v>#DIV/0!</v>
      </c>
    </row>
    <row r="69" spans="2:20" x14ac:dyDescent="0.25">
      <c r="B69" s="6">
        <v>60</v>
      </c>
      <c r="C69" s="26" t="s">
        <v>147</v>
      </c>
      <c r="D69" s="27"/>
      <c r="E69" s="27"/>
      <c r="F69" s="27"/>
      <c r="G69" s="7" t="s">
        <v>148</v>
      </c>
      <c r="H69" s="8">
        <v>35272.410000000003</v>
      </c>
      <c r="I69" s="28">
        <v>-167049.93</v>
      </c>
      <c r="J69" s="23"/>
      <c r="K69" s="8">
        <v>202322.34</v>
      </c>
      <c r="L69" s="28">
        <v>35272.410000000003</v>
      </c>
      <c r="M69" s="21"/>
      <c r="N69" s="23"/>
      <c r="O69" s="8">
        <v>0</v>
      </c>
      <c r="P69" s="8">
        <v>35272.410000000003</v>
      </c>
      <c r="Q69" s="8">
        <v>0</v>
      </c>
      <c r="R69" s="8">
        <v>0</v>
      </c>
      <c r="S69" s="8">
        <v>21482000</v>
      </c>
      <c r="T69" s="10">
        <v>1.6419518666790801E-3</v>
      </c>
    </row>
    <row r="70" spans="2:20" x14ac:dyDescent="0.25">
      <c r="B70" s="6">
        <v>61</v>
      </c>
      <c r="C70" s="26" t="s">
        <v>149</v>
      </c>
      <c r="D70" s="27"/>
      <c r="E70" s="27"/>
      <c r="F70" s="27"/>
      <c r="G70" s="7" t="s">
        <v>150</v>
      </c>
      <c r="H70" s="8">
        <v>34572.46</v>
      </c>
      <c r="I70" s="28">
        <v>34572.46</v>
      </c>
      <c r="J70" s="23"/>
      <c r="K70" s="9"/>
      <c r="L70" s="28">
        <v>34572.46</v>
      </c>
      <c r="M70" s="21"/>
      <c r="N70" s="23"/>
      <c r="O70" s="8">
        <v>0</v>
      </c>
      <c r="P70" s="8">
        <v>34572.46</v>
      </c>
      <c r="Q70" s="8">
        <v>0</v>
      </c>
      <c r="R70" s="8">
        <v>0</v>
      </c>
      <c r="S70" s="8">
        <v>5870000</v>
      </c>
      <c r="T70" s="10">
        <v>5.8896865417376503E-3</v>
      </c>
    </row>
    <row r="71" spans="2:20" x14ac:dyDescent="0.25">
      <c r="B71" s="6">
        <v>62</v>
      </c>
      <c r="C71" s="26" t="s">
        <v>151</v>
      </c>
      <c r="D71" s="27"/>
      <c r="E71" s="27"/>
      <c r="F71" s="27"/>
      <c r="G71" s="7" t="s">
        <v>152</v>
      </c>
      <c r="H71" s="8">
        <v>26928.62</v>
      </c>
      <c r="I71" s="28">
        <v>26928.62</v>
      </c>
      <c r="J71" s="23"/>
      <c r="K71" s="9"/>
      <c r="L71" s="28">
        <v>5604.62</v>
      </c>
      <c r="M71" s="21"/>
      <c r="N71" s="23"/>
      <c r="O71" s="8">
        <v>0</v>
      </c>
      <c r="P71" s="8">
        <v>5604.62</v>
      </c>
      <c r="Q71" s="8">
        <v>0</v>
      </c>
      <c r="R71" s="8">
        <v>21324</v>
      </c>
      <c r="S71" s="8">
        <v>6814000</v>
      </c>
      <c r="T71" s="10">
        <v>3.9519547989433504E-3</v>
      </c>
    </row>
    <row r="72" spans="2:20" x14ac:dyDescent="0.25">
      <c r="B72" s="6">
        <v>63</v>
      </c>
      <c r="C72" s="26" t="s">
        <v>153</v>
      </c>
      <c r="D72" s="27"/>
      <c r="E72" s="27"/>
      <c r="F72" s="27"/>
      <c r="G72" s="7" t="s">
        <v>154</v>
      </c>
      <c r="H72" s="8">
        <v>22774.03</v>
      </c>
      <c r="I72" s="28">
        <v>20919.03</v>
      </c>
      <c r="J72" s="23"/>
      <c r="K72" s="8">
        <v>1855</v>
      </c>
      <c r="L72" s="28">
        <v>22774.03</v>
      </c>
      <c r="M72" s="21"/>
      <c r="N72" s="23"/>
      <c r="O72" s="8">
        <v>0</v>
      </c>
      <c r="P72" s="8">
        <v>22774.03</v>
      </c>
      <c r="Q72" s="8">
        <v>0</v>
      </c>
      <c r="R72" s="8">
        <v>0</v>
      </c>
      <c r="S72" s="8">
        <v>2399000</v>
      </c>
      <c r="T72" s="10">
        <v>9.4931346394331005E-3</v>
      </c>
    </row>
    <row r="73" spans="2:20" x14ac:dyDescent="0.25">
      <c r="B73" s="6">
        <v>64</v>
      </c>
      <c r="C73" s="26" t="s">
        <v>155</v>
      </c>
      <c r="D73" s="27"/>
      <c r="E73" s="27"/>
      <c r="F73" s="27"/>
      <c r="G73" s="7" t="s">
        <v>156</v>
      </c>
      <c r="H73" s="8">
        <v>12662.7</v>
      </c>
      <c r="I73" s="28">
        <v>12662.7</v>
      </c>
      <c r="J73" s="23"/>
      <c r="K73" s="9"/>
      <c r="L73" s="28">
        <v>22026.7</v>
      </c>
      <c r="M73" s="21"/>
      <c r="N73" s="23"/>
      <c r="O73" s="8">
        <v>0</v>
      </c>
      <c r="P73" s="8">
        <v>22026.7</v>
      </c>
      <c r="Q73" s="8">
        <v>0</v>
      </c>
      <c r="R73" s="8">
        <v>1737</v>
      </c>
      <c r="S73" s="8">
        <v>4268000</v>
      </c>
      <c r="T73" s="10">
        <v>2.9668931583880002E-3</v>
      </c>
    </row>
    <row r="74" spans="2:20" x14ac:dyDescent="0.25">
      <c r="B74" s="6">
        <v>65</v>
      </c>
      <c r="C74" s="26" t="s">
        <v>157</v>
      </c>
      <c r="D74" s="27"/>
      <c r="E74" s="27"/>
      <c r="F74" s="27"/>
      <c r="G74" s="7" t="s">
        <v>158</v>
      </c>
      <c r="H74" s="8">
        <v>11061.4</v>
      </c>
      <c r="I74" s="28">
        <v>10570.6</v>
      </c>
      <c r="J74" s="23"/>
      <c r="K74" s="8">
        <v>490.8</v>
      </c>
      <c r="L74" s="28">
        <v>11061.4</v>
      </c>
      <c r="M74" s="21"/>
      <c r="N74" s="23"/>
      <c r="O74" s="8">
        <v>0</v>
      </c>
      <c r="P74" s="8">
        <v>11061.4</v>
      </c>
      <c r="Q74" s="8">
        <v>0</v>
      </c>
      <c r="R74" s="8">
        <v>0</v>
      </c>
      <c r="S74" s="8">
        <v>2479000</v>
      </c>
      <c r="T74" s="10">
        <v>4.4620411456232304E-3</v>
      </c>
    </row>
    <row r="75" spans="2:20" x14ac:dyDescent="0.25">
      <c r="B75" s="6">
        <v>66</v>
      </c>
      <c r="C75" s="26" t="s">
        <v>159</v>
      </c>
      <c r="D75" s="27"/>
      <c r="E75" s="27"/>
      <c r="F75" s="27"/>
      <c r="G75" s="7" t="s">
        <v>160</v>
      </c>
      <c r="H75" s="8">
        <v>10226.23</v>
      </c>
      <c r="I75" s="28">
        <v>-96596.71</v>
      </c>
      <c r="J75" s="23"/>
      <c r="K75" s="8">
        <v>106822.94</v>
      </c>
      <c r="L75" s="28">
        <v>10226.23</v>
      </c>
      <c r="M75" s="21"/>
      <c r="N75" s="23"/>
      <c r="O75" s="8">
        <v>0</v>
      </c>
      <c r="P75" s="8">
        <v>10226.23</v>
      </c>
      <c r="Q75" s="8">
        <v>0</v>
      </c>
      <c r="R75" s="8">
        <v>0</v>
      </c>
      <c r="S75" s="8">
        <v>6434000</v>
      </c>
      <c r="T75" s="10">
        <v>1.5894047248989701E-3</v>
      </c>
    </row>
    <row r="76" spans="2:20" x14ac:dyDescent="0.25">
      <c r="B76" s="6">
        <v>67</v>
      </c>
      <c r="C76" s="26" t="s">
        <v>161</v>
      </c>
      <c r="D76" s="27"/>
      <c r="E76" s="27"/>
      <c r="F76" s="27"/>
      <c r="G76" s="7" t="s">
        <v>162</v>
      </c>
      <c r="H76" s="8">
        <v>7156.35</v>
      </c>
      <c r="I76" s="28">
        <v>7156.35</v>
      </c>
      <c r="J76" s="23"/>
      <c r="K76" s="9"/>
      <c r="L76" s="28">
        <v>7156.35</v>
      </c>
      <c r="M76" s="21"/>
      <c r="N76" s="23"/>
      <c r="O76" s="8">
        <v>0</v>
      </c>
      <c r="P76" s="8">
        <v>7156.35</v>
      </c>
      <c r="Q76" s="8">
        <v>0</v>
      </c>
      <c r="R76" s="8">
        <v>0</v>
      </c>
      <c r="S76" s="8">
        <v>748000</v>
      </c>
      <c r="T76" s="10">
        <v>9.5673128342246005E-3</v>
      </c>
    </row>
    <row r="77" spans="2:20" x14ac:dyDescent="0.25">
      <c r="B77" s="6">
        <v>68</v>
      </c>
      <c r="C77" s="26" t="s">
        <v>163</v>
      </c>
      <c r="D77" s="27"/>
      <c r="E77" s="27"/>
      <c r="F77" s="27"/>
      <c r="G77" s="7" t="s">
        <v>164</v>
      </c>
      <c r="H77" s="8">
        <v>5964.6</v>
      </c>
      <c r="I77" s="28">
        <v>5964.6</v>
      </c>
      <c r="J77" s="23"/>
      <c r="K77" s="8">
        <v>0</v>
      </c>
      <c r="L77" s="28">
        <v>5964.6</v>
      </c>
      <c r="M77" s="21"/>
      <c r="N77" s="23"/>
      <c r="O77" s="8">
        <v>0</v>
      </c>
      <c r="P77" s="8">
        <v>5964.6</v>
      </c>
      <c r="Q77" s="8">
        <v>0</v>
      </c>
      <c r="R77" s="8">
        <v>0</v>
      </c>
      <c r="S77" s="9"/>
      <c r="T77" s="9" t="e">
        <v>#DIV/0!</v>
      </c>
    </row>
    <row r="78" spans="2:20" x14ac:dyDescent="0.25">
      <c r="B78" s="6">
        <v>69</v>
      </c>
      <c r="C78" s="26" t="s">
        <v>165</v>
      </c>
      <c r="D78" s="27"/>
      <c r="E78" s="27"/>
      <c r="F78" s="27"/>
      <c r="G78" s="7" t="s">
        <v>166</v>
      </c>
      <c r="H78" s="8">
        <v>2293.5500000000002</v>
      </c>
      <c r="I78" s="28">
        <v>2293.5500000000002</v>
      </c>
      <c r="J78" s="23"/>
      <c r="K78" s="9"/>
      <c r="L78" s="28">
        <v>20997.55</v>
      </c>
      <c r="M78" s="21"/>
      <c r="N78" s="23"/>
      <c r="O78" s="8">
        <v>0</v>
      </c>
      <c r="P78" s="8">
        <v>20997.55</v>
      </c>
      <c r="Q78" s="8">
        <v>0</v>
      </c>
      <c r="R78" s="8">
        <v>0</v>
      </c>
      <c r="S78" s="8">
        <v>7377000</v>
      </c>
      <c r="T78" s="10">
        <v>3.1090551714789199E-4</v>
      </c>
    </row>
    <row r="79" spans="2:20" x14ac:dyDescent="0.25">
      <c r="B79" s="6">
        <v>70</v>
      </c>
      <c r="C79" s="26" t="s">
        <v>167</v>
      </c>
      <c r="D79" s="27"/>
      <c r="E79" s="27"/>
      <c r="F79" s="27"/>
      <c r="G79" s="7" t="s">
        <v>168</v>
      </c>
      <c r="H79" s="8">
        <v>2126.5100000000002</v>
      </c>
      <c r="I79" s="28">
        <v>2126.5100000000002</v>
      </c>
      <c r="J79" s="23"/>
      <c r="K79" s="9"/>
      <c r="L79" s="28">
        <v>2126.5100000000002</v>
      </c>
      <c r="M79" s="21"/>
      <c r="N79" s="23"/>
      <c r="O79" s="8">
        <v>0</v>
      </c>
      <c r="P79" s="8">
        <v>2126.5100000000002</v>
      </c>
      <c r="Q79" s="8">
        <v>0</v>
      </c>
      <c r="R79" s="8">
        <v>0</v>
      </c>
      <c r="S79" s="8">
        <v>1447000</v>
      </c>
      <c r="T79" s="10">
        <v>1.469599170698E-3</v>
      </c>
    </row>
    <row r="80" spans="2:20" x14ac:dyDescent="0.25">
      <c r="B80" s="6">
        <v>71</v>
      </c>
      <c r="C80" s="26" t="s">
        <v>169</v>
      </c>
      <c r="D80" s="27"/>
      <c r="E80" s="27"/>
      <c r="F80" s="27"/>
      <c r="G80" s="7" t="s">
        <v>170</v>
      </c>
      <c r="H80" s="8">
        <v>953.74</v>
      </c>
      <c r="I80" s="28">
        <v>953.74</v>
      </c>
      <c r="J80" s="23"/>
      <c r="K80" s="9"/>
      <c r="L80" s="28">
        <v>953.74</v>
      </c>
      <c r="M80" s="21"/>
      <c r="N80" s="23"/>
      <c r="O80" s="8">
        <v>0</v>
      </c>
      <c r="P80" s="8">
        <v>953.74</v>
      </c>
      <c r="Q80" s="8">
        <v>0</v>
      </c>
      <c r="R80" s="8">
        <v>0</v>
      </c>
      <c r="S80" s="8">
        <v>1033000</v>
      </c>
      <c r="T80" s="10">
        <v>9.2327202323330096E-4</v>
      </c>
    </row>
    <row r="81" spans="2:20" x14ac:dyDescent="0.25">
      <c r="B81" s="6">
        <v>72</v>
      </c>
      <c r="C81" s="26" t="s">
        <v>171</v>
      </c>
      <c r="D81" s="27"/>
      <c r="E81" s="27"/>
      <c r="F81" s="27"/>
      <c r="G81" s="7" t="s">
        <v>172</v>
      </c>
      <c r="H81" s="8">
        <v>571.36</v>
      </c>
      <c r="I81" s="28">
        <v>-2848.86</v>
      </c>
      <c r="J81" s="23"/>
      <c r="K81" s="8">
        <v>3420.22</v>
      </c>
      <c r="L81" s="28">
        <v>571.36</v>
      </c>
      <c r="M81" s="21"/>
      <c r="N81" s="23"/>
      <c r="O81" s="8">
        <v>0</v>
      </c>
      <c r="P81" s="8">
        <v>571.36</v>
      </c>
      <c r="Q81" s="8">
        <v>0</v>
      </c>
      <c r="R81" s="8">
        <v>0</v>
      </c>
      <c r="S81" s="8">
        <v>6237000</v>
      </c>
      <c r="T81" s="10">
        <v>9.1608144941478302E-5</v>
      </c>
    </row>
    <row r="82" spans="2:20" x14ac:dyDescent="0.25">
      <c r="B82" s="6">
        <v>73</v>
      </c>
      <c r="C82" s="26" t="s">
        <v>173</v>
      </c>
      <c r="D82" s="27"/>
      <c r="E82" s="27"/>
      <c r="F82" s="27"/>
      <c r="G82" s="7" t="s">
        <v>174</v>
      </c>
      <c r="H82" s="8">
        <v>491.58</v>
      </c>
      <c r="I82" s="28">
        <v>491.58</v>
      </c>
      <c r="J82" s="23"/>
      <c r="K82" s="9"/>
      <c r="L82" s="28">
        <v>491.58</v>
      </c>
      <c r="M82" s="21"/>
      <c r="N82" s="23"/>
      <c r="O82" s="8">
        <v>0</v>
      </c>
      <c r="P82" s="8">
        <v>491.58</v>
      </c>
      <c r="Q82" s="8">
        <v>0</v>
      </c>
      <c r="R82" s="8">
        <v>0</v>
      </c>
      <c r="S82" s="8">
        <v>1853000</v>
      </c>
      <c r="T82" s="10">
        <v>2.6528872099298398E-4</v>
      </c>
    </row>
    <row r="83" spans="2:20" x14ac:dyDescent="0.25">
      <c r="B83" s="6">
        <v>74</v>
      </c>
      <c r="C83" s="26" t="s">
        <v>175</v>
      </c>
      <c r="D83" s="27"/>
      <c r="E83" s="27"/>
      <c r="F83" s="27"/>
      <c r="G83" s="7" t="s">
        <v>176</v>
      </c>
      <c r="H83" s="8">
        <v>362.41</v>
      </c>
      <c r="I83" s="28">
        <v>362.41</v>
      </c>
      <c r="J83" s="23"/>
      <c r="K83" s="9"/>
      <c r="L83" s="28">
        <v>362.41</v>
      </c>
      <c r="M83" s="21"/>
      <c r="N83" s="23"/>
      <c r="O83" s="8">
        <v>0</v>
      </c>
      <c r="P83" s="8">
        <v>362.41</v>
      </c>
      <c r="Q83" s="8">
        <v>0</v>
      </c>
      <c r="R83" s="8">
        <v>0</v>
      </c>
      <c r="S83" s="8">
        <v>108000</v>
      </c>
      <c r="T83" s="10">
        <v>3.3556481481481501E-3</v>
      </c>
    </row>
    <row r="84" spans="2:20" x14ac:dyDescent="0.25">
      <c r="B84" s="6">
        <v>75</v>
      </c>
      <c r="C84" s="26" t="s">
        <v>177</v>
      </c>
      <c r="D84" s="27"/>
      <c r="E84" s="27"/>
      <c r="F84" s="27"/>
      <c r="G84" s="7" t="s">
        <v>178</v>
      </c>
      <c r="H84" s="8">
        <v>95.51</v>
      </c>
      <c r="I84" s="28">
        <v>95.51</v>
      </c>
      <c r="J84" s="23"/>
      <c r="K84" s="9"/>
      <c r="L84" s="28">
        <v>95.51</v>
      </c>
      <c r="M84" s="21"/>
      <c r="N84" s="23"/>
      <c r="O84" s="8">
        <v>0</v>
      </c>
      <c r="P84" s="8">
        <v>95.51</v>
      </c>
      <c r="Q84" s="8">
        <v>0</v>
      </c>
      <c r="R84" s="8">
        <v>0</v>
      </c>
      <c r="S84" s="8">
        <v>1333000</v>
      </c>
      <c r="T84" s="10">
        <v>7.1650412603150803E-5</v>
      </c>
    </row>
    <row r="85" spans="2:20" x14ac:dyDescent="0.25">
      <c r="B85" s="6">
        <v>76</v>
      </c>
      <c r="C85" s="26" t="s">
        <v>179</v>
      </c>
      <c r="D85" s="27"/>
      <c r="E85" s="27"/>
      <c r="F85" s="27"/>
      <c r="G85" s="7" t="s">
        <v>180</v>
      </c>
      <c r="H85" s="8">
        <v>0</v>
      </c>
      <c r="I85" s="28">
        <v>-100737.52</v>
      </c>
      <c r="J85" s="23"/>
      <c r="K85" s="8">
        <v>100737.52</v>
      </c>
      <c r="L85" s="28">
        <v>0</v>
      </c>
      <c r="M85" s="21"/>
      <c r="N85" s="23"/>
      <c r="O85" s="8">
        <v>0</v>
      </c>
      <c r="P85" s="8">
        <v>0</v>
      </c>
      <c r="Q85" s="8">
        <v>0</v>
      </c>
      <c r="R85" s="8">
        <v>0</v>
      </c>
      <c r="S85" s="8">
        <v>1824000</v>
      </c>
      <c r="T85" s="10">
        <v>0</v>
      </c>
    </row>
    <row r="86" spans="2:20" x14ac:dyDescent="0.25">
      <c r="B86" s="6">
        <v>77</v>
      </c>
      <c r="C86" s="26" t="s">
        <v>181</v>
      </c>
      <c r="D86" s="27"/>
      <c r="E86" s="27"/>
      <c r="F86" s="27"/>
      <c r="G86" s="7" t="s">
        <v>182</v>
      </c>
      <c r="H86" s="8">
        <v>0</v>
      </c>
      <c r="I86" s="28">
        <v>0</v>
      </c>
      <c r="J86" s="23"/>
      <c r="K86" s="9"/>
      <c r="L86" s="28">
        <v>0</v>
      </c>
      <c r="M86" s="21"/>
      <c r="N86" s="23"/>
      <c r="O86" s="8">
        <v>0</v>
      </c>
      <c r="P86" s="8">
        <v>0</v>
      </c>
      <c r="Q86" s="8">
        <v>0</v>
      </c>
      <c r="R86" s="8">
        <v>0</v>
      </c>
      <c r="S86" s="8">
        <v>2055000</v>
      </c>
      <c r="T86" s="10">
        <v>0</v>
      </c>
    </row>
    <row r="87" spans="2:20" x14ac:dyDescent="0.25">
      <c r="B87" s="6">
        <v>78</v>
      </c>
      <c r="C87" s="26" t="s">
        <v>183</v>
      </c>
      <c r="D87" s="27"/>
      <c r="E87" s="27"/>
      <c r="F87" s="27"/>
      <c r="G87" s="7" t="s">
        <v>184</v>
      </c>
      <c r="H87" s="8">
        <v>0</v>
      </c>
      <c r="I87" s="28">
        <v>-165448.10999999999</v>
      </c>
      <c r="J87" s="23"/>
      <c r="K87" s="8">
        <v>165448.10999999999</v>
      </c>
      <c r="L87" s="28">
        <v>0</v>
      </c>
      <c r="M87" s="21"/>
      <c r="N87" s="23"/>
      <c r="O87" s="8">
        <v>0</v>
      </c>
      <c r="P87" s="8">
        <v>0</v>
      </c>
      <c r="Q87" s="8">
        <v>0</v>
      </c>
      <c r="R87" s="8">
        <v>0</v>
      </c>
      <c r="S87" s="8">
        <v>5907000</v>
      </c>
      <c r="T87" s="10">
        <v>0</v>
      </c>
    </row>
    <row r="88" spans="2:20" x14ac:dyDescent="0.25">
      <c r="B88" s="6">
        <v>79</v>
      </c>
      <c r="C88" s="26" t="s">
        <v>185</v>
      </c>
      <c r="D88" s="27"/>
      <c r="E88" s="27"/>
      <c r="F88" s="27"/>
      <c r="G88" s="7" t="s">
        <v>186</v>
      </c>
      <c r="H88" s="8">
        <v>0</v>
      </c>
      <c r="I88" s="28">
        <v>-75665.789999999994</v>
      </c>
      <c r="J88" s="23"/>
      <c r="K88" s="8">
        <v>75665.789999999994</v>
      </c>
      <c r="L88" s="28">
        <v>0</v>
      </c>
      <c r="M88" s="21"/>
      <c r="N88" s="23"/>
      <c r="O88" s="8">
        <v>0</v>
      </c>
      <c r="P88" s="8">
        <v>0</v>
      </c>
      <c r="Q88" s="8">
        <v>0</v>
      </c>
      <c r="R88" s="8">
        <v>0</v>
      </c>
      <c r="S88" s="8">
        <v>5111000</v>
      </c>
      <c r="T88" s="10">
        <v>0</v>
      </c>
    </row>
    <row r="89" spans="2:20" x14ac:dyDescent="0.25">
      <c r="B89" s="6">
        <v>80</v>
      </c>
      <c r="C89" s="26" t="s">
        <v>187</v>
      </c>
      <c r="D89" s="27"/>
      <c r="E89" s="27"/>
      <c r="F89" s="27"/>
      <c r="G89" s="7" t="s">
        <v>188</v>
      </c>
      <c r="H89" s="8">
        <v>0</v>
      </c>
      <c r="I89" s="28">
        <v>0</v>
      </c>
      <c r="J89" s="23"/>
      <c r="K89" s="8">
        <v>0</v>
      </c>
      <c r="L89" s="28">
        <v>0</v>
      </c>
      <c r="M89" s="21"/>
      <c r="N89" s="23"/>
      <c r="O89" s="8">
        <v>0</v>
      </c>
      <c r="P89" s="8">
        <v>0</v>
      </c>
      <c r="Q89" s="8">
        <v>0</v>
      </c>
      <c r="R89" s="8">
        <v>0</v>
      </c>
      <c r="S89" s="8">
        <v>745000</v>
      </c>
      <c r="T89" s="10">
        <v>0</v>
      </c>
    </row>
    <row r="90" spans="2:20" x14ac:dyDescent="0.25">
      <c r="B90" s="6">
        <v>81</v>
      </c>
      <c r="C90" s="26" t="s">
        <v>189</v>
      </c>
      <c r="D90" s="27"/>
      <c r="E90" s="27"/>
      <c r="F90" s="27"/>
      <c r="G90" s="7" t="s">
        <v>190</v>
      </c>
      <c r="H90" s="8">
        <v>0</v>
      </c>
      <c r="I90" s="28">
        <v>-294488.55</v>
      </c>
      <c r="J90" s="23"/>
      <c r="K90" s="8">
        <v>294488.55</v>
      </c>
      <c r="L90" s="28">
        <v>0</v>
      </c>
      <c r="M90" s="21"/>
      <c r="N90" s="23"/>
      <c r="O90" s="8">
        <v>0</v>
      </c>
      <c r="P90" s="8">
        <v>0</v>
      </c>
      <c r="Q90" s="8">
        <v>0</v>
      </c>
      <c r="R90" s="8">
        <v>0</v>
      </c>
      <c r="S90" s="8">
        <v>27201000</v>
      </c>
      <c r="T90" s="10">
        <v>0</v>
      </c>
    </row>
    <row r="91" spans="2:20" x14ac:dyDescent="0.25">
      <c r="B91" s="6">
        <v>82</v>
      </c>
      <c r="C91" s="26" t="s">
        <v>191</v>
      </c>
      <c r="D91" s="27"/>
      <c r="E91" s="27"/>
      <c r="F91" s="27"/>
      <c r="G91" s="7" t="s">
        <v>192</v>
      </c>
      <c r="H91" s="8">
        <v>0</v>
      </c>
      <c r="I91" s="28">
        <v>-233971.02</v>
      </c>
      <c r="J91" s="23"/>
      <c r="K91" s="8">
        <v>233971.02</v>
      </c>
      <c r="L91" s="28">
        <v>0</v>
      </c>
      <c r="M91" s="21"/>
      <c r="N91" s="23"/>
      <c r="O91" s="8">
        <v>0</v>
      </c>
      <c r="P91" s="8">
        <v>0</v>
      </c>
      <c r="Q91" s="8">
        <v>0</v>
      </c>
      <c r="R91" s="8">
        <v>0</v>
      </c>
      <c r="S91" s="8">
        <v>18374000</v>
      </c>
      <c r="T91" s="10">
        <v>0</v>
      </c>
    </row>
    <row r="92" spans="2:20" x14ac:dyDescent="0.25">
      <c r="B92" s="6">
        <v>83</v>
      </c>
      <c r="C92" s="26" t="s">
        <v>193</v>
      </c>
      <c r="D92" s="27"/>
      <c r="E92" s="27"/>
      <c r="F92" s="27"/>
      <c r="G92" s="7" t="s">
        <v>194</v>
      </c>
      <c r="H92" s="8">
        <v>0</v>
      </c>
      <c r="I92" s="28">
        <v>-2660.84</v>
      </c>
      <c r="J92" s="23"/>
      <c r="K92" s="8">
        <v>2660.84</v>
      </c>
      <c r="L92" s="28">
        <v>0</v>
      </c>
      <c r="M92" s="21"/>
      <c r="N92" s="23"/>
      <c r="O92" s="8">
        <v>0</v>
      </c>
      <c r="P92" s="8">
        <v>0</v>
      </c>
      <c r="Q92" s="8">
        <v>0</v>
      </c>
      <c r="R92" s="8">
        <v>0</v>
      </c>
      <c r="S92" s="8">
        <v>9883000</v>
      </c>
      <c r="T92" s="10">
        <v>0</v>
      </c>
    </row>
    <row r="93" spans="2:20" x14ac:dyDescent="0.25">
      <c r="B93" s="6">
        <v>84</v>
      </c>
      <c r="C93" s="26" t="s">
        <v>195</v>
      </c>
      <c r="D93" s="27"/>
      <c r="E93" s="27"/>
      <c r="F93" s="27"/>
      <c r="G93" s="7" t="s">
        <v>196</v>
      </c>
      <c r="H93" s="8">
        <v>0</v>
      </c>
      <c r="I93" s="28">
        <v>-51648.9</v>
      </c>
      <c r="J93" s="23"/>
      <c r="K93" s="8">
        <v>51648.66</v>
      </c>
      <c r="L93" s="28">
        <v>0</v>
      </c>
      <c r="M93" s="21"/>
      <c r="N93" s="23"/>
      <c r="O93" s="8">
        <v>0</v>
      </c>
      <c r="P93" s="8">
        <v>0</v>
      </c>
      <c r="Q93" s="8">
        <v>0</v>
      </c>
      <c r="R93" s="8">
        <v>0</v>
      </c>
      <c r="S93" s="8">
        <v>3134000</v>
      </c>
      <c r="T93" s="10">
        <v>0</v>
      </c>
    </row>
    <row r="94" spans="2:20" x14ac:dyDescent="0.25">
      <c r="B94" s="6">
        <v>85</v>
      </c>
      <c r="C94" s="26" t="s">
        <v>197</v>
      </c>
      <c r="D94" s="27"/>
      <c r="E94" s="27"/>
      <c r="F94" s="27"/>
      <c r="G94" s="7" t="s">
        <v>198</v>
      </c>
      <c r="H94" s="8">
        <v>0</v>
      </c>
      <c r="I94" s="28">
        <v>-388681.47</v>
      </c>
      <c r="J94" s="23"/>
      <c r="K94" s="8">
        <v>388681.47</v>
      </c>
      <c r="L94" s="28">
        <v>0</v>
      </c>
      <c r="M94" s="21"/>
      <c r="N94" s="23"/>
      <c r="O94" s="8">
        <v>0</v>
      </c>
      <c r="P94" s="8">
        <v>0</v>
      </c>
      <c r="Q94" s="8">
        <v>0</v>
      </c>
      <c r="R94" s="8">
        <v>0</v>
      </c>
      <c r="S94" s="8">
        <v>9126000</v>
      </c>
      <c r="T94" s="10">
        <v>0</v>
      </c>
    </row>
    <row r="95" spans="2:20" x14ac:dyDescent="0.25">
      <c r="B95" s="6">
        <v>86</v>
      </c>
      <c r="C95" s="26" t="s">
        <v>199</v>
      </c>
      <c r="D95" s="27"/>
      <c r="E95" s="27"/>
      <c r="F95" s="27"/>
      <c r="G95" s="7" t="s">
        <v>200</v>
      </c>
      <c r="H95" s="8">
        <v>0</v>
      </c>
      <c r="I95" s="28">
        <v>-9005.09</v>
      </c>
      <c r="J95" s="23"/>
      <c r="K95" s="8">
        <v>9005.09</v>
      </c>
      <c r="L95" s="28">
        <v>0</v>
      </c>
      <c r="M95" s="21"/>
      <c r="N95" s="23"/>
      <c r="O95" s="8">
        <v>0</v>
      </c>
      <c r="P95" s="8">
        <v>0</v>
      </c>
      <c r="Q95" s="8">
        <v>0</v>
      </c>
      <c r="R95" s="8">
        <v>0</v>
      </c>
      <c r="S95" s="8">
        <v>6631000</v>
      </c>
      <c r="T95" s="10">
        <v>0</v>
      </c>
    </row>
    <row r="96" spans="2:20" x14ac:dyDescent="0.25">
      <c r="B96" s="6">
        <v>87</v>
      </c>
      <c r="C96" s="26" t="s">
        <v>201</v>
      </c>
      <c r="D96" s="27"/>
      <c r="E96" s="27"/>
      <c r="F96" s="27"/>
      <c r="G96" s="7" t="s">
        <v>202</v>
      </c>
      <c r="H96" s="8">
        <v>0</v>
      </c>
      <c r="I96" s="28">
        <v>0</v>
      </c>
      <c r="J96" s="23"/>
      <c r="K96" s="9"/>
      <c r="L96" s="28">
        <v>0</v>
      </c>
      <c r="M96" s="21"/>
      <c r="N96" s="23"/>
      <c r="O96" s="8">
        <v>0</v>
      </c>
      <c r="P96" s="8">
        <v>0</v>
      </c>
      <c r="Q96" s="8">
        <v>0</v>
      </c>
      <c r="R96" s="8">
        <v>0</v>
      </c>
      <c r="S96" s="8">
        <v>3556000</v>
      </c>
      <c r="T96" s="10">
        <v>0</v>
      </c>
    </row>
    <row r="97" spans="2:20" x14ac:dyDescent="0.25">
      <c r="B97" s="6">
        <v>88</v>
      </c>
      <c r="C97" s="26" t="s">
        <v>203</v>
      </c>
      <c r="D97" s="27"/>
      <c r="E97" s="27"/>
      <c r="F97" s="27"/>
      <c r="G97" s="7" t="s">
        <v>204</v>
      </c>
      <c r="H97" s="8">
        <v>0</v>
      </c>
      <c r="I97" s="28">
        <v>-179552.35</v>
      </c>
      <c r="J97" s="23"/>
      <c r="K97" s="8">
        <v>179552.35</v>
      </c>
      <c r="L97" s="28">
        <v>0</v>
      </c>
      <c r="M97" s="21"/>
      <c r="N97" s="23"/>
      <c r="O97" s="8">
        <v>0</v>
      </c>
      <c r="P97" s="8">
        <v>0</v>
      </c>
      <c r="Q97" s="8">
        <v>0</v>
      </c>
      <c r="R97" s="8">
        <v>0</v>
      </c>
      <c r="S97" s="8">
        <v>3994000</v>
      </c>
      <c r="T97" s="10">
        <v>0</v>
      </c>
    </row>
    <row r="98" spans="2:20" x14ac:dyDescent="0.25">
      <c r="B98" s="6">
        <v>89</v>
      </c>
      <c r="C98" s="26" t="s">
        <v>205</v>
      </c>
      <c r="D98" s="27"/>
      <c r="E98" s="27"/>
      <c r="F98" s="27"/>
      <c r="G98" s="7" t="s">
        <v>206</v>
      </c>
      <c r="H98" s="8">
        <v>0</v>
      </c>
      <c r="I98" s="28">
        <v>-58770</v>
      </c>
      <c r="J98" s="23"/>
      <c r="K98" s="8">
        <v>58770</v>
      </c>
      <c r="L98" s="28">
        <v>0</v>
      </c>
      <c r="M98" s="21"/>
      <c r="N98" s="23"/>
      <c r="O98" s="8">
        <v>0</v>
      </c>
      <c r="P98" s="8">
        <v>0</v>
      </c>
      <c r="Q98" s="8">
        <v>0</v>
      </c>
      <c r="R98" s="8">
        <v>0</v>
      </c>
      <c r="S98" s="8">
        <v>7405000</v>
      </c>
      <c r="T98" s="10">
        <v>0</v>
      </c>
    </row>
    <row r="99" spans="2:20" x14ac:dyDescent="0.25">
      <c r="B99" s="6">
        <v>90</v>
      </c>
      <c r="C99" s="26" t="s">
        <v>207</v>
      </c>
      <c r="D99" s="27"/>
      <c r="E99" s="27"/>
      <c r="F99" s="27"/>
      <c r="G99" s="7" t="s">
        <v>208</v>
      </c>
      <c r="H99" s="8">
        <v>0</v>
      </c>
      <c r="I99" s="28">
        <v>-31642</v>
      </c>
      <c r="J99" s="23"/>
      <c r="K99" s="8">
        <v>31642</v>
      </c>
      <c r="L99" s="28">
        <v>925643</v>
      </c>
      <c r="M99" s="21"/>
      <c r="N99" s="23"/>
      <c r="O99" s="8">
        <v>0</v>
      </c>
      <c r="P99" s="8">
        <v>925643</v>
      </c>
      <c r="Q99" s="8">
        <v>0</v>
      </c>
      <c r="R99" s="8">
        <v>0</v>
      </c>
      <c r="S99" s="8">
        <v>6434000</v>
      </c>
      <c r="T99" s="10">
        <v>0</v>
      </c>
    </row>
    <row r="100" spans="2:20" x14ac:dyDescent="0.25">
      <c r="B100" s="6">
        <v>91</v>
      </c>
      <c r="C100" s="26" t="s">
        <v>209</v>
      </c>
      <c r="D100" s="27"/>
      <c r="E100" s="27"/>
      <c r="F100" s="27"/>
      <c r="G100" s="7" t="s">
        <v>210</v>
      </c>
      <c r="H100" s="8">
        <v>0</v>
      </c>
      <c r="I100" s="28">
        <v>-183486</v>
      </c>
      <c r="J100" s="23"/>
      <c r="K100" s="8">
        <v>183486</v>
      </c>
      <c r="L100" s="28">
        <v>0</v>
      </c>
      <c r="M100" s="21"/>
      <c r="N100" s="23"/>
      <c r="O100" s="8">
        <v>0</v>
      </c>
      <c r="P100" s="8">
        <v>0</v>
      </c>
      <c r="Q100" s="8">
        <v>0</v>
      </c>
      <c r="R100" s="8">
        <v>0</v>
      </c>
      <c r="S100" s="8">
        <v>11378000</v>
      </c>
      <c r="T100" s="10">
        <v>0</v>
      </c>
    </row>
    <row r="101" spans="2:20" x14ac:dyDescent="0.25">
      <c r="B101" s="6">
        <v>92</v>
      </c>
      <c r="C101" s="26" t="s">
        <v>211</v>
      </c>
      <c r="D101" s="27"/>
      <c r="E101" s="27"/>
      <c r="F101" s="27"/>
      <c r="G101" s="7" t="s">
        <v>212</v>
      </c>
      <c r="H101" s="8">
        <v>0</v>
      </c>
      <c r="I101" s="28">
        <v>0</v>
      </c>
      <c r="J101" s="23"/>
      <c r="K101" s="9"/>
      <c r="L101" s="28">
        <v>0</v>
      </c>
      <c r="M101" s="21"/>
      <c r="N101" s="23"/>
      <c r="O101" s="8">
        <v>0</v>
      </c>
      <c r="P101" s="8">
        <v>0</v>
      </c>
      <c r="Q101" s="8">
        <v>0</v>
      </c>
      <c r="R101" s="8">
        <v>0</v>
      </c>
      <c r="S101" s="8">
        <v>4734000</v>
      </c>
      <c r="T101" s="10">
        <v>0</v>
      </c>
    </row>
    <row r="102" spans="2:20" x14ac:dyDescent="0.25">
      <c r="B102" s="6">
        <v>93</v>
      </c>
      <c r="C102" s="26" t="s">
        <v>213</v>
      </c>
      <c r="D102" s="27"/>
      <c r="E102" s="27"/>
      <c r="F102" s="27"/>
      <c r="G102" s="7" t="s">
        <v>214</v>
      </c>
      <c r="H102" s="8">
        <v>0</v>
      </c>
      <c r="I102" s="28">
        <v>0</v>
      </c>
      <c r="J102" s="23"/>
      <c r="K102" s="9"/>
      <c r="L102" s="28">
        <v>0</v>
      </c>
      <c r="M102" s="21"/>
      <c r="N102" s="23"/>
      <c r="O102" s="8">
        <v>0</v>
      </c>
      <c r="P102" s="8">
        <v>0</v>
      </c>
      <c r="Q102" s="8">
        <v>0</v>
      </c>
      <c r="R102" s="8">
        <v>0</v>
      </c>
      <c r="S102" s="8">
        <v>75000</v>
      </c>
      <c r="T102" s="10">
        <v>0</v>
      </c>
    </row>
    <row r="103" spans="2:20" x14ac:dyDescent="0.25">
      <c r="B103" s="6">
        <v>94</v>
      </c>
      <c r="C103" s="26" t="s">
        <v>215</v>
      </c>
      <c r="D103" s="27"/>
      <c r="E103" s="27"/>
      <c r="F103" s="27"/>
      <c r="G103" s="7" t="s">
        <v>216</v>
      </c>
      <c r="H103" s="8">
        <v>0</v>
      </c>
      <c r="I103" s="28">
        <v>-79885.820000000007</v>
      </c>
      <c r="J103" s="23"/>
      <c r="K103" s="8">
        <v>79885.38</v>
      </c>
      <c r="L103" s="28">
        <v>0</v>
      </c>
      <c r="M103" s="21"/>
      <c r="N103" s="23"/>
      <c r="O103" s="8">
        <v>0</v>
      </c>
      <c r="P103" s="8">
        <v>0</v>
      </c>
      <c r="Q103" s="8">
        <v>0</v>
      </c>
      <c r="R103" s="8">
        <v>0</v>
      </c>
      <c r="S103" s="8">
        <v>407000</v>
      </c>
      <c r="T103" s="10">
        <v>0</v>
      </c>
    </row>
    <row r="104" spans="2:20" x14ac:dyDescent="0.25">
      <c r="B104" s="6">
        <v>95</v>
      </c>
      <c r="C104" s="26" t="s">
        <v>217</v>
      </c>
      <c r="D104" s="27"/>
      <c r="E104" s="27"/>
      <c r="F104" s="27"/>
      <c r="G104" s="7" t="s">
        <v>218</v>
      </c>
      <c r="H104" s="8">
        <v>0</v>
      </c>
      <c r="I104" s="28">
        <v>0</v>
      </c>
      <c r="J104" s="23"/>
      <c r="K104" s="9"/>
      <c r="L104" s="28">
        <v>0</v>
      </c>
      <c r="M104" s="21"/>
      <c r="N104" s="23"/>
      <c r="O104" s="8">
        <v>0</v>
      </c>
      <c r="P104" s="8">
        <v>0</v>
      </c>
      <c r="Q104" s="8">
        <v>0</v>
      </c>
      <c r="R104" s="8">
        <v>0</v>
      </c>
      <c r="S104" s="8">
        <v>966000</v>
      </c>
      <c r="T104" s="10">
        <v>0</v>
      </c>
    </row>
    <row r="105" spans="2:20" x14ac:dyDescent="0.25">
      <c r="B105" s="6">
        <v>96</v>
      </c>
      <c r="C105" s="26" t="s">
        <v>219</v>
      </c>
      <c r="D105" s="27"/>
      <c r="E105" s="27"/>
      <c r="F105" s="27"/>
      <c r="G105" s="7" t="s">
        <v>220</v>
      </c>
      <c r="H105" s="8">
        <v>0</v>
      </c>
      <c r="I105" s="28">
        <v>-249280.89</v>
      </c>
      <c r="J105" s="23"/>
      <c r="K105" s="8">
        <v>249280.89</v>
      </c>
      <c r="L105" s="28">
        <v>0</v>
      </c>
      <c r="M105" s="21"/>
      <c r="N105" s="23"/>
      <c r="O105" s="8">
        <v>0</v>
      </c>
      <c r="P105" s="8">
        <v>0</v>
      </c>
      <c r="Q105" s="8">
        <v>0</v>
      </c>
      <c r="R105" s="8">
        <v>0</v>
      </c>
      <c r="S105" s="8">
        <v>2325000</v>
      </c>
      <c r="T105" s="10">
        <v>0</v>
      </c>
    </row>
    <row r="106" spans="2:20" x14ac:dyDescent="0.25">
      <c r="B106" s="6">
        <v>97</v>
      </c>
      <c r="C106" s="26" t="s">
        <v>221</v>
      </c>
      <c r="D106" s="27"/>
      <c r="E106" s="27"/>
      <c r="F106" s="27"/>
      <c r="G106" s="7" t="s">
        <v>222</v>
      </c>
      <c r="H106" s="8">
        <v>0</v>
      </c>
      <c r="I106" s="28">
        <v>-217.92</v>
      </c>
      <c r="J106" s="23"/>
      <c r="K106" s="8">
        <v>217.92</v>
      </c>
      <c r="L106" s="28">
        <v>36000</v>
      </c>
      <c r="M106" s="21"/>
      <c r="N106" s="23"/>
      <c r="O106" s="8">
        <v>0</v>
      </c>
      <c r="P106" s="8">
        <v>36000</v>
      </c>
      <c r="Q106" s="8">
        <v>0</v>
      </c>
      <c r="R106" s="8">
        <v>0</v>
      </c>
      <c r="S106" s="8">
        <v>5667000</v>
      </c>
      <c r="T106" s="10">
        <v>0</v>
      </c>
    </row>
    <row r="107" spans="2:20" x14ac:dyDescent="0.25">
      <c r="B107" s="6">
        <v>98</v>
      </c>
      <c r="C107" s="26" t="s">
        <v>223</v>
      </c>
      <c r="D107" s="27"/>
      <c r="E107" s="27"/>
      <c r="F107" s="27"/>
      <c r="G107" s="7" t="s">
        <v>224</v>
      </c>
      <c r="H107" s="8">
        <v>0</v>
      </c>
      <c r="I107" s="28">
        <v>0</v>
      </c>
      <c r="J107" s="23"/>
      <c r="K107" s="9"/>
      <c r="L107" s="28">
        <v>0</v>
      </c>
      <c r="M107" s="21"/>
      <c r="N107" s="23"/>
      <c r="O107" s="8">
        <v>0</v>
      </c>
      <c r="P107" s="8">
        <v>0</v>
      </c>
      <c r="Q107" s="8">
        <v>0</v>
      </c>
      <c r="R107" s="8">
        <v>0</v>
      </c>
      <c r="S107" s="8">
        <v>3620000</v>
      </c>
      <c r="T107" s="10">
        <v>0</v>
      </c>
    </row>
    <row r="108" spans="2:20" x14ac:dyDescent="0.25">
      <c r="B108" s="6">
        <v>99</v>
      </c>
      <c r="C108" s="26" t="s">
        <v>225</v>
      </c>
      <c r="D108" s="27"/>
      <c r="E108" s="27"/>
      <c r="F108" s="27"/>
      <c r="G108" s="7" t="s">
        <v>226</v>
      </c>
      <c r="H108" s="8">
        <v>0</v>
      </c>
      <c r="I108" s="28">
        <v>0</v>
      </c>
      <c r="J108" s="23"/>
      <c r="K108" s="8">
        <v>0</v>
      </c>
      <c r="L108" s="28">
        <v>0</v>
      </c>
      <c r="M108" s="21"/>
      <c r="N108" s="23"/>
      <c r="O108" s="8">
        <v>0</v>
      </c>
      <c r="P108" s="8">
        <v>0</v>
      </c>
      <c r="Q108" s="8">
        <v>0</v>
      </c>
      <c r="R108" s="8">
        <v>0</v>
      </c>
      <c r="S108" s="8">
        <v>10839000</v>
      </c>
      <c r="T108" s="10">
        <v>0</v>
      </c>
    </row>
    <row r="109" spans="2:20" x14ac:dyDescent="0.25">
      <c r="B109" s="6">
        <v>100</v>
      </c>
      <c r="C109" s="26" t="s">
        <v>227</v>
      </c>
      <c r="D109" s="27"/>
      <c r="E109" s="27"/>
      <c r="F109" s="27"/>
      <c r="G109" s="7" t="s">
        <v>228</v>
      </c>
      <c r="H109" s="8">
        <v>0</v>
      </c>
      <c r="I109" s="28">
        <v>-34234.25</v>
      </c>
      <c r="J109" s="23"/>
      <c r="K109" s="8">
        <v>34234.25</v>
      </c>
      <c r="L109" s="28">
        <v>0</v>
      </c>
      <c r="M109" s="21"/>
      <c r="N109" s="23"/>
      <c r="O109" s="8">
        <v>0</v>
      </c>
      <c r="P109" s="8">
        <v>0</v>
      </c>
      <c r="Q109" s="8">
        <v>0</v>
      </c>
      <c r="R109" s="8">
        <v>0</v>
      </c>
      <c r="S109" s="8">
        <v>257000</v>
      </c>
      <c r="T109" s="10">
        <v>0</v>
      </c>
    </row>
    <row r="110" spans="2:20" x14ac:dyDescent="0.25">
      <c r="B110" s="6">
        <v>101</v>
      </c>
      <c r="C110" s="26" t="s">
        <v>229</v>
      </c>
      <c r="D110" s="27"/>
      <c r="E110" s="27"/>
      <c r="F110" s="27"/>
      <c r="G110" s="7" t="s">
        <v>230</v>
      </c>
      <c r="H110" s="8">
        <v>0</v>
      </c>
      <c r="I110" s="28">
        <v>0</v>
      </c>
      <c r="J110" s="23"/>
      <c r="K110" s="9"/>
      <c r="L110" s="28">
        <v>0</v>
      </c>
      <c r="M110" s="21"/>
      <c r="N110" s="23"/>
      <c r="O110" s="8">
        <v>0</v>
      </c>
      <c r="P110" s="8">
        <v>0</v>
      </c>
      <c r="Q110" s="8">
        <v>0</v>
      </c>
      <c r="R110" s="8">
        <v>0</v>
      </c>
      <c r="S110" s="8">
        <v>7457000</v>
      </c>
      <c r="T110" s="10">
        <v>0</v>
      </c>
    </row>
    <row r="111" spans="2:20" x14ac:dyDescent="0.25">
      <c r="B111" s="6">
        <v>102</v>
      </c>
      <c r="C111" s="26" t="s">
        <v>231</v>
      </c>
      <c r="D111" s="27"/>
      <c r="E111" s="27"/>
      <c r="F111" s="27"/>
      <c r="G111" s="7" t="s">
        <v>232</v>
      </c>
      <c r="H111" s="8">
        <v>0</v>
      </c>
      <c r="I111" s="28">
        <v>-12756</v>
      </c>
      <c r="J111" s="23"/>
      <c r="K111" s="8">
        <v>12756</v>
      </c>
      <c r="L111" s="28">
        <v>0</v>
      </c>
      <c r="M111" s="21"/>
      <c r="N111" s="23"/>
      <c r="O111" s="8">
        <v>0</v>
      </c>
      <c r="P111" s="8">
        <v>0</v>
      </c>
      <c r="Q111" s="8">
        <v>0</v>
      </c>
      <c r="R111" s="8">
        <v>0</v>
      </c>
      <c r="S111" s="8">
        <v>8421000</v>
      </c>
      <c r="T111" s="10">
        <v>0</v>
      </c>
    </row>
    <row r="112" spans="2:20" x14ac:dyDescent="0.25">
      <c r="B112" s="6">
        <v>103</v>
      </c>
      <c r="C112" s="26" t="s">
        <v>233</v>
      </c>
      <c r="D112" s="27"/>
      <c r="E112" s="27"/>
      <c r="F112" s="27"/>
      <c r="G112" s="7" t="s">
        <v>234</v>
      </c>
      <c r="H112" s="8">
        <v>0</v>
      </c>
      <c r="I112" s="28">
        <v>-5221.71</v>
      </c>
      <c r="J112" s="23"/>
      <c r="K112" s="8">
        <v>5221.71</v>
      </c>
      <c r="L112" s="28">
        <v>0</v>
      </c>
      <c r="M112" s="21"/>
      <c r="N112" s="23"/>
      <c r="O112" s="8">
        <v>0</v>
      </c>
      <c r="P112" s="8">
        <v>0</v>
      </c>
      <c r="Q112" s="8">
        <v>0</v>
      </c>
      <c r="R112" s="8">
        <v>0</v>
      </c>
      <c r="S112" s="8">
        <v>9219000</v>
      </c>
      <c r="T112" s="10">
        <v>0</v>
      </c>
    </row>
    <row r="113" spans="2:20" x14ac:dyDescent="0.25">
      <c r="B113" s="6">
        <v>104</v>
      </c>
      <c r="C113" s="26" t="s">
        <v>235</v>
      </c>
      <c r="D113" s="27"/>
      <c r="E113" s="27"/>
      <c r="F113" s="27"/>
      <c r="G113" s="7" t="s">
        <v>236</v>
      </c>
      <c r="H113" s="8">
        <v>0</v>
      </c>
      <c r="I113" s="28">
        <v>-62611.76</v>
      </c>
      <c r="J113" s="23"/>
      <c r="K113" s="8">
        <v>62611.76</v>
      </c>
      <c r="L113" s="28">
        <v>0</v>
      </c>
      <c r="M113" s="21"/>
      <c r="N113" s="23"/>
      <c r="O113" s="8">
        <v>0</v>
      </c>
      <c r="P113" s="8">
        <v>0</v>
      </c>
      <c r="Q113" s="8">
        <v>0</v>
      </c>
      <c r="R113" s="8">
        <v>0</v>
      </c>
      <c r="S113" s="8">
        <v>5007000</v>
      </c>
      <c r="T113" s="10">
        <v>0</v>
      </c>
    </row>
    <row r="114" spans="2:20" x14ac:dyDescent="0.25">
      <c r="B114" s="2">
        <v>105</v>
      </c>
      <c r="C114" s="29" t="s">
        <v>237</v>
      </c>
      <c r="D114" s="21"/>
      <c r="E114" s="21"/>
      <c r="F114" s="21"/>
      <c r="G114" s="21"/>
      <c r="H114" s="3">
        <v>4064652.56</v>
      </c>
      <c r="I114" s="30">
        <v>4055901.3</v>
      </c>
      <c r="J114" s="23"/>
      <c r="K114" s="3">
        <v>8751.26</v>
      </c>
      <c r="L114" s="30">
        <v>3962397.79</v>
      </c>
      <c r="M114" s="21"/>
      <c r="N114" s="23"/>
      <c r="O114" s="3">
        <v>0</v>
      </c>
      <c r="P114" s="3">
        <v>3498397.79</v>
      </c>
      <c r="Q114" s="3">
        <v>464000</v>
      </c>
      <c r="R114" s="3">
        <v>102254.77</v>
      </c>
      <c r="S114" s="3">
        <v>216258000</v>
      </c>
      <c r="T114" s="5">
        <v>1.8795385881678402E-2</v>
      </c>
    </row>
    <row r="115" spans="2:20" x14ac:dyDescent="0.25">
      <c r="B115" s="6">
        <v>106</v>
      </c>
      <c r="C115" s="26" t="s">
        <v>238</v>
      </c>
      <c r="D115" s="27"/>
      <c r="E115" s="27"/>
      <c r="F115" s="27"/>
      <c r="G115" s="7" t="s">
        <v>239</v>
      </c>
      <c r="H115" s="8">
        <v>1989679.24</v>
      </c>
      <c r="I115" s="28">
        <v>1989679.24</v>
      </c>
      <c r="J115" s="23"/>
      <c r="K115" s="9"/>
      <c r="L115" s="28">
        <v>1989679.24</v>
      </c>
      <c r="M115" s="21"/>
      <c r="N115" s="23"/>
      <c r="O115" s="8">
        <v>0</v>
      </c>
      <c r="P115" s="8">
        <v>1989679.24</v>
      </c>
      <c r="Q115" s="8">
        <v>0</v>
      </c>
      <c r="R115" s="8">
        <v>0</v>
      </c>
      <c r="S115" s="8">
        <v>9300000</v>
      </c>
      <c r="T115" s="10">
        <v>0.21394400430107499</v>
      </c>
    </row>
    <row r="116" spans="2:20" x14ac:dyDescent="0.25">
      <c r="B116" s="6">
        <v>107</v>
      </c>
      <c r="C116" s="26" t="s">
        <v>240</v>
      </c>
      <c r="D116" s="27"/>
      <c r="E116" s="27"/>
      <c r="F116" s="27"/>
      <c r="G116" s="7" t="s">
        <v>241</v>
      </c>
      <c r="H116" s="8">
        <v>521329.23</v>
      </c>
      <c r="I116" s="28">
        <v>521329.23</v>
      </c>
      <c r="J116" s="23"/>
      <c r="K116" s="9"/>
      <c r="L116" s="28">
        <v>521329.23</v>
      </c>
      <c r="M116" s="21"/>
      <c r="N116" s="23"/>
      <c r="O116" s="8">
        <v>0</v>
      </c>
      <c r="P116" s="8">
        <v>271329.23</v>
      </c>
      <c r="Q116" s="8">
        <v>250000</v>
      </c>
      <c r="R116" s="8">
        <v>0</v>
      </c>
      <c r="S116" s="8">
        <v>14408000</v>
      </c>
      <c r="T116" s="10">
        <v>3.6183316907273701E-2</v>
      </c>
    </row>
    <row r="117" spans="2:20" x14ac:dyDescent="0.25">
      <c r="B117" s="6">
        <v>108</v>
      </c>
      <c r="C117" s="26" t="s">
        <v>242</v>
      </c>
      <c r="D117" s="27"/>
      <c r="E117" s="27"/>
      <c r="F117" s="27"/>
      <c r="G117" s="7" t="s">
        <v>243</v>
      </c>
      <c r="H117" s="8">
        <v>501925.68</v>
      </c>
      <c r="I117" s="28">
        <v>501925.68</v>
      </c>
      <c r="J117" s="23"/>
      <c r="K117" s="9"/>
      <c r="L117" s="28">
        <v>399670.91</v>
      </c>
      <c r="M117" s="21"/>
      <c r="N117" s="23"/>
      <c r="O117" s="8">
        <v>0</v>
      </c>
      <c r="P117" s="8">
        <v>399670.91</v>
      </c>
      <c r="Q117" s="8">
        <v>0</v>
      </c>
      <c r="R117" s="8">
        <v>102254.77</v>
      </c>
      <c r="S117" s="8">
        <v>15491000</v>
      </c>
      <c r="T117" s="10">
        <v>3.2401115486411503E-2</v>
      </c>
    </row>
    <row r="118" spans="2:20" x14ac:dyDescent="0.25">
      <c r="B118" s="6">
        <v>109</v>
      </c>
      <c r="C118" s="26" t="s">
        <v>244</v>
      </c>
      <c r="D118" s="27"/>
      <c r="E118" s="27"/>
      <c r="F118" s="27"/>
      <c r="G118" s="7" t="s">
        <v>245</v>
      </c>
      <c r="H118" s="8">
        <v>300590.58</v>
      </c>
      <c r="I118" s="28">
        <v>296813.40999999997</v>
      </c>
      <c r="J118" s="23"/>
      <c r="K118" s="8">
        <v>3777.17</v>
      </c>
      <c r="L118" s="28">
        <v>300590.58</v>
      </c>
      <c r="M118" s="21"/>
      <c r="N118" s="23"/>
      <c r="O118" s="8">
        <v>0</v>
      </c>
      <c r="P118" s="8">
        <v>150590.57999999999</v>
      </c>
      <c r="Q118" s="8">
        <v>150000</v>
      </c>
      <c r="R118" s="8">
        <v>0</v>
      </c>
      <c r="S118" s="8">
        <v>11438000</v>
      </c>
      <c r="T118" s="10">
        <v>2.6279994754327698E-2</v>
      </c>
    </row>
    <row r="119" spans="2:20" x14ac:dyDescent="0.25">
      <c r="B119" s="6">
        <v>110</v>
      </c>
      <c r="C119" s="26" t="s">
        <v>246</v>
      </c>
      <c r="D119" s="27"/>
      <c r="E119" s="27"/>
      <c r="F119" s="27"/>
      <c r="G119" s="7" t="s">
        <v>247</v>
      </c>
      <c r="H119" s="8">
        <v>298157.26</v>
      </c>
      <c r="I119" s="28">
        <v>298157.26</v>
      </c>
      <c r="J119" s="23"/>
      <c r="K119" s="9"/>
      <c r="L119" s="28">
        <v>298157.26</v>
      </c>
      <c r="M119" s="21"/>
      <c r="N119" s="23"/>
      <c r="O119" s="8">
        <v>0</v>
      </c>
      <c r="P119" s="8">
        <v>298157.26</v>
      </c>
      <c r="Q119" s="8">
        <v>0</v>
      </c>
      <c r="R119" s="8">
        <v>0</v>
      </c>
      <c r="S119" s="8">
        <v>9750000</v>
      </c>
      <c r="T119" s="10">
        <v>3.05802317948718E-2</v>
      </c>
    </row>
    <row r="120" spans="2:20" x14ac:dyDescent="0.25">
      <c r="B120" s="6">
        <v>111</v>
      </c>
      <c r="C120" s="26" t="s">
        <v>248</v>
      </c>
      <c r="D120" s="27"/>
      <c r="E120" s="27"/>
      <c r="F120" s="27"/>
      <c r="G120" s="7" t="s">
        <v>249</v>
      </c>
      <c r="H120" s="8">
        <v>168088.16</v>
      </c>
      <c r="I120" s="28">
        <v>167819.19</v>
      </c>
      <c r="J120" s="23"/>
      <c r="K120" s="8">
        <v>268.97000000000003</v>
      </c>
      <c r="L120" s="28">
        <v>168088.16</v>
      </c>
      <c r="M120" s="21"/>
      <c r="N120" s="23"/>
      <c r="O120" s="8">
        <v>0</v>
      </c>
      <c r="P120" s="8">
        <v>168088.16</v>
      </c>
      <c r="Q120" s="8">
        <v>0</v>
      </c>
      <c r="R120" s="8">
        <v>0</v>
      </c>
      <c r="S120" s="8">
        <v>5176000</v>
      </c>
      <c r="T120" s="10">
        <v>3.2474528593508502E-2</v>
      </c>
    </row>
    <row r="121" spans="2:20" x14ac:dyDescent="0.25">
      <c r="B121" s="6">
        <v>112</v>
      </c>
      <c r="C121" s="26" t="s">
        <v>250</v>
      </c>
      <c r="D121" s="27"/>
      <c r="E121" s="27"/>
      <c r="F121" s="27"/>
      <c r="G121" s="7" t="s">
        <v>251</v>
      </c>
      <c r="H121" s="8">
        <v>139623.48000000001</v>
      </c>
      <c r="I121" s="28">
        <v>139623.48000000001</v>
      </c>
      <c r="J121" s="23"/>
      <c r="K121" s="9"/>
      <c r="L121" s="28">
        <v>139623.48000000001</v>
      </c>
      <c r="M121" s="21"/>
      <c r="N121" s="23"/>
      <c r="O121" s="8">
        <v>0</v>
      </c>
      <c r="P121" s="8">
        <v>139623.48000000001</v>
      </c>
      <c r="Q121" s="8">
        <v>0</v>
      </c>
      <c r="R121" s="8">
        <v>0</v>
      </c>
      <c r="S121" s="8">
        <v>7814000</v>
      </c>
      <c r="T121" s="10">
        <v>1.78683747120553E-2</v>
      </c>
    </row>
    <row r="122" spans="2:20" x14ac:dyDescent="0.25">
      <c r="B122" s="6">
        <v>113</v>
      </c>
      <c r="C122" s="26" t="s">
        <v>252</v>
      </c>
      <c r="D122" s="27"/>
      <c r="E122" s="27"/>
      <c r="F122" s="27"/>
      <c r="G122" s="7" t="s">
        <v>253</v>
      </c>
      <c r="H122" s="8">
        <v>128574.84</v>
      </c>
      <c r="I122" s="28">
        <v>128574.84</v>
      </c>
      <c r="J122" s="23"/>
      <c r="K122" s="9"/>
      <c r="L122" s="28">
        <v>128574.84</v>
      </c>
      <c r="M122" s="21"/>
      <c r="N122" s="23"/>
      <c r="O122" s="8">
        <v>0</v>
      </c>
      <c r="P122" s="8">
        <v>64574.84</v>
      </c>
      <c r="Q122" s="8">
        <v>64000</v>
      </c>
      <c r="R122" s="8">
        <v>0</v>
      </c>
      <c r="S122" s="8">
        <v>17952000</v>
      </c>
      <c r="T122" s="10">
        <v>7.1621457219251299E-3</v>
      </c>
    </row>
    <row r="123" spans="2:20" x14ac:dyDescent="0.25">
      <c r="B123" s="6">
        <v>114</v>
      </c>
      <c r="C123" s="26" t="s">
        <v>254</v>
      </c>
      <c r="D123" s="27"/>
      <c r="E123" s="27"/>
      <c r="F123" s="27"/>
      <c r="G123" s="7" t="s">
        <v>255</v>
      </c>
      <c r="H123" s="8">
        <v>8478.85</v>
      </c>
      <c r="I123" s="28">
        <v>8478.85</v>
      </c>
      <c r="J123" s="23"/>
      <c r="K123" s="9"/>
      <c r="L123" s="28">
        <v>8478.85</v>
      </c>
      <c r="M123" s="21"/>
      <c r="N123" s="23"/>
      <c r="O123" s="8">
        <v>0</v>
      </c>
      <c r="P123" s="8">
        <v>8478.85</v>
      </c>
      <c r="Q123" s="8">
        <v>0</v>
      </c>
      <c r="R123" s="8">
        <v>0</v>
      </c>
      <c r="S123" s="8">
        <v>54797000</v>
      </c>
      <c r="T123" s="10">
        <v>1.5473201087650801E-4</v>
      </c>
    </row>
    <row r="124" spans="2:20" x14ac:dyDescent="0.25">
      <c r="B124" s="6">
        <v>115</v>
      </c>
      <c r="C124" s="26" t="s">
        <v>256</v>
      </c>
      <c r="D124" s="27"/>
      <c r="E124" s="27"/>
      <c r="F124" s="27"/>
      <c r="G124" s="7" t="s">
        <v>257</v>
      </c>
      <c r="H124" s="8">
        <v>8205.24</v>
      </c>
      <c r="I124" s="28">
        <v>3500.12</v>
      </c>
      <c r="J124" s="23"/>
      <c r="K124" s="8">
        <v>4705.12</v>
      </c>
      <c r="L124" s="28">
        <v>8205.24</v>
      </c>
      <c r="M124" s="21"/>
      <c r="N124" s="23"/>
      <c r="O124" s="8">
        <v>0</v>
      </c>
      <c r="P124" s="8">
        <v>8205.24</v>
      </c>
      <c r="Q124" s="8">
        <v>0</v>
      </c>
      <c r="R124" s="8">
        <v>0</v>
      </c>
      <c r="S124" s="8">
        <v>12592000</v>
      </c>
      <c r="T124" s="10">
        <v>6.5162325285895799E-4</v>
      </c>
    </row>
    <row r="125" spans="2:20" x14ac:dyDescent="0.25">
      <c r="B125" s="6">
        <v>116</v>
      </c>
      <c r="C125" s="26" t="s">
        <v>258</v>
      </c>
      <c r="D125" s="27"/>
      <c r="E125" s="27"/>
      <c r="F125" s="27"/>
      <c r="G125" s="7" t="s">
        <v>259</v>
      </c>
      <c r="H125" s="8">
        <v>0</v>
      </c>
      <c r="I125" s="28">
        <v>0</v>
      </c>
      <c r="J125" s="23"/>
      <c r="K125" s="9"/>
      <c r="L125" s="28">
        <v>0</v>
      </c>
      <c r="M125" s="21"/>
      <c r="N125" s="23"/>
      <c r="O125" s="8">
        <v>0</v>
      </c>
      <c r="P125" s="8">
        <v>0</v>
      </c>
      <c r="Q125" s="8">
        <v>0</v>
      </c>
      <c r="R125" s="8">
        <v>0</v>
      </c>
      <c r="S125" s="8">
        <v>24145000</v>
      </c>
      <c r="T125" s="10">
        <v>0</v>
      </c>
    </row>
    <row r="126" spans="2:20" x14ac:dyDescent="0.25">
      <c r="B126" s="6">
        <v>117</v>
      </c>
      <c r="C126" s="26" t="s">
        <v>260</v>
      </c>
      <c r="D126" s="27"/>
      <c r="E126" s="27"/>
      <c r="F126" s="27"/>
      <c r="G126" s="7" t="s">
        <v>261</v>
      </c>
      <c r="H126" s="8">
        <v>0</v>
      </c>
      <c r="I126" s="28">
        <v>0</v>
      </c>
      <c r="J126" s="23"/>
      <c r="K126" s="9"/>
      <c r="L126" s="28">
        <v>0</v>
      </c>
      <c r="M126" s="21"/>
      <c r="N126" s="23"/>
      <c r="O126" s="8">
        <v>0</v>
      </c>
      <c r="P126" s="8">
        <v>0</v>
      </c>
      <c r="Q126" s="8">
        <v>0</v>
      </c>
      <c r="R126" s="8">
        <v>0</v>
      </c>
      <c r="S126" s="8">
        <v>33395000</v>
      </c>
      <c r="T126" s="10">
        <v>0</v>
      </c>
    </row>
    <row r="127" spans="2:20" x14ac:dyDescent="0.25">
      <c r="B127" s="2">
        <v>118</v>
      </c>
      <c r="C127" s="29" t="s">
        <v>262</v>
      </c>
      <c r="D127" s="21"/>
      <c r="E127" s="21"/>
      <c r="F127" s="21"/>
      <c r="G127" s="21"/>
      <c r="H127" s="3">
        <v>658772.80000000005</v>
      </c>
      <c r="I127" s="30">
        <v>595756.48</v>
      </c>
      <c r="J127" s="23"/>
      <c r="K127" s="3">
        <v>63016.32</v>
      </c>
      <c r="L127" s="30">
        <v>658772.80000000005</v>
      </c>
      <c r="M127" s="21"/>
      <c r="N127" s="23"/>
      <c r="O127" s="3">
        <v>0</v>
      </c>
      <c r="P127" s="3">
        <v>658772.80000000005</v>
      </c>
      <c r="Q127" s="3">
        <v>0</v>
      </c>
      <c r="R127" s="3">
        <v>0</v>
      </c>
      <c r="S127" s="3">
        <v>309643475.04000002</v>
      </c>
      <c r="T127" s="5">
        <v>2.12752036811013E-3</v>
      </c>
    </row>
    <row r="128" spans="2:20" x14ac:dyDescent="0.25">
      <c r="B128" s="6">
        <v>119</v>
      </c>
      <c r="C128" s="26" t="s">
        <v>263</v>
      </c>
      <c r="D128" s="27"/>
      <c r="E128" s="27"/>
      <c r="F128" s="27"/>
      <c r="G128" s="7" t="s">
        <v>264</v>
      </c>
      <c r="H128" s="8">
        <v>231885.51</v>
      </c>
      <c r="I128" s="28">
        <v>231885.51</v>
      </c>
      <c r="J128" s="23"/>
      <c r="K128" s="9"/>
      <c r="L128" s="28">
        <v>231885.51</v>
      </c>
      <c r="M128" s="21"/>
      <c r="N128" s="23"/>
      <c r="O128" s="8">
        <v>0</v>
      </c>
      <c r="P128" s="8">
        <v>231885.51</v>
      </c>
      <c r="Q128" s="8">
        <v>0</v>
      </c>
      <c r="R128" s="8">
        <v>0</v>
      </c>
      <c r="S128" s="8">
        <v>17050000</v>
      </c>
      <c r="T128" s="10">
        <v>1.36003231671554E-2</v>
      </c>
    </row>
    <row r="129" spans="2:20" x14ac:dyDescent="0.25">
      <c r="B129" s="6">
        <v>120</v>
      </c>
      <c r="C129" s="26" t="s">
        <v>265</v>
      </c>
      <c r="D129" s="27"/>
      <c r="E129" s="27"/>
      <c r="F129" s="27"/>
      <c r="G129" s="7" t="s">
        <v>266</v>
      </c>
      <c r="H129" s="8">
        <v>88355.98</v>
      </c>
      <c r="I129" s="28">
        <v>88355.98</v>
      </c>
      <c r="J129" s="23"/>
      <c r="K129" s="9"/>
      <c r="L129" s="28">
        <v>88355.98</v>
      </c>
      <c r="M129" s="21"/>
      <c r="N129" s="23"/>
      <c r="O129" s="8">
        <v>0</v>
      </c>
      <c r="P129" s="8">
        <v>88355.98</v>
      </c>
      <c r="Q129" s="8">
        <v>0</v>
      </c>
      <c r="R129" s="8">
        <v>0</v>
      </c>
      <c r="S129" s="8">
        <v>25303000</v>
      </c>
      <c r="T129" s="10">
        <v>3.4919171639726499E-3</v>
      </c>
    </row>
    <row r="130" spans="2:20" x14ac:dyDescent="0.25">
      <c r="B130" s="6">
        <v>121</v>
      </c>
      <c r="C130" s="26" t="s">
        <v>267</v>
      </c>
      <c r="D130" s="27"/>
      <c r="E130" s="27"/>
      <c r="F130" s="27"/>
      <c r="G130" s="7" t="s">
        <v>268</v>
      </c>
      <c r="H130" s="8">
        <v>81934.95</v>
      </c>
      <c r="I130" s="28">
        <v>81934.95</v>
      </c>
      <c r="J130" s="23"/>
      <c r="K130" s="9"/>
      <c r="L130" s="28">
        <v>81934.95</v>
      </c>
      <c r="M130" s="21"/>
      <c r="N130" s="23"/>
      <c r="O130" s="8">
        <v>0</v>
      </c>
      <c r="P130" s="8">
        <v>81934.95</v>
      </c>
      <c r="Q130" s="8">
        <v>0</v>
      </c>
      <c r="R130" s="8">
        <v>0</v>
      </c>
      <c r="S130" s="8">
        <v>10461000</v>
      </c>
      <c r="T130" s="10">
        <v>7.8324204186980204E-3</v>
      </c>
    </row>
    <row r="131" spans="2:20" x14ac:dyDescent="0.25">
      <c r="B131" s="6">
        <v>122</v>
      </c>
      <c r="C131" s="26" t="s">
        <v>269</v>
      </c>
      <c r="D131" s="27"/>
      <c r="E131" s="27"/>
      <c r="F131" s="27"/>
      <c r="G131" s="7" t="s">
        <v>270</v>
      </c>
      <c r="H131" s="8">
        <v>71485.710000000006</v>
      </c>
      <c r="I131" s="28">
        <v>71485.710000000006</v>
      </c>
      <c r="J131" s="23"/>
      <c r="K131" s="9"/>
      <c r="L131" s="28">
        <v>71485.710000000006</v>
      </c>
      <c r="M131" s="21"/>
      <c r="N131" s="23"/>
      <c r="O131" s="8">
        <v>0</v>
      </c>
      <c r="P131" s="8">
        <v>71485.710000000006</v>
      </c>
      <c r="Q131" s="8">
        <v>0</v>
      </c>
      <c r="R131" s="8">
        <v>0</v>
      </c>
      <c r="S131" s="8">
        <v>29625000</v>
      </c>
      <c r="T131" s="10">
        <v>2.41301974683544E-3</v>
      </c>
    </row>
    <row r="132" spans="2:20" x14ac:dyDescent="0.25">
      <c r="B132" s="6">
        <v>123</v>
      </c>
      <c r="C132" s="26" t="s">
        <v>271</v>
      </c>
      <c r="D132" s="27"/>
      <c r="E132" s="27"/>
      <c r="F132" s="27"/>
      <c r="G132" s="7" t="s">
        <v>272</v>
      </c>
      <c r="H132" s="8">
        <v>57287.6</v>
      </c>
      <c r="I132" s="28">
        <v>57287.6</v>
      </c>
      <c r="J132" s="23"/>
      <c r="K132" s="9"/>
      <c r="L132" s="28">
        <v>57287.6</v>
      </c>
      <c r="M132" s="21"/>
      <c r="N132" s="23"/>
      <c r="O132" s="8">
        <v>0</v>
      </c>
      <c r="P132" s="8">
        <v>57287.6</v>
      </c>
      <c r="Q132" s="8">
        <v>0</v>
      </c>
      <c r="R132" s="8">
        <v>0</v>
      </c>
      <c r="S132" s="8">
        <v>37931000</v>
      </c>
      <c r="T132" s="10">
        <v>1.5103108275553001E-3</v>
      </c>
    </row>
    <row r="133" spans="2:20" x14ac:dyDescent="0.25">
      <c r="B133" s="6">
        <v>124</v>
      </c>
      <c r="C133" s="26" t="s">
        <v>273</v>
      </c>
      <c r="D133" s="27"/>
      <c r="E133" s="27"/>
      <c r="F133" s="27"/>
      <c r="G133" s="7" t="s">
        <v>274</v>
      </c>
      <c r="H133" s="8">
        <v>41724.46</v>
      </c>
      <c r="I133" s="28">
        <v>799.94</v>
      </c>
      <c r="J133" s="23"/>
      <c r="K133" s="8">
        <v>40924.519999999997</v>
      </c>
      <c r="L133" s="28">
        <v>41724.46</v>
      </c>
      <c r="M133" s="21"/>
      <c r="N133" s="23"/>
      <c r="O133" s="8">
        <v>0</v>
      </c>
      <c r="P133" s="8">
        <v>41724.46</v>
      </c>
      <c r="Q133" s="8">
        <v>0</v>
      </c>
      <c r="R133" s="8">
        <v>0</v>
      </c>
      <c r="S133" s="8">
        <v>60256000</v>
      </c>
      <c r="T133" s="10">
        <v>6.9245319968135998E-4</v>
      </c>
    </row>
    <row r="134" spans="2:20" x14ac:dyDescent="0.25">
      <c r="B134" s="6">
        <v>125</v>
      </c>
      <c r="C134" s="26" t="s">
        <v>275</v>
      </c>
      <c r="D134" s="27"/>
      <c r="E134" s="27"/>
      <c r="F134" s="27"/>
      <c r="G134" s="7" t="s">
        <v>276</v>
      </c>
      <c r="H134" s="8">
        <v>22091.8</v>
      </c>
      <c r="I134" s="28">
        <v>0</v>
      </c>
      <c r="J134" s="23"/>
      <c r="K134" s="8">
        <v>22091.8</v>
      </c>
      <c r="L134" s="28">
        <v>22091.8</v>
      </c>
      <c r="M134" s="21"/>
      <c r="N134" s="23"/>
      <c r="O134" s="8">
        <v>0</v>
      </c>
      <c r="P134" s="8">
        <v>22091.8</v>
      </c>
      <c r="Q134" s="8">
        <v>0</v>
      </c>
      <c r="R134" s="8">
        <v>0</v>
      </c>
      <c r="S134" s="8">
        <v>11274000</v>
      </c>
      <c r="T134" s="10">
        <v>1.9595352137661902E-3</v>
      </c>
    </row>
    <row r="135" spans="2:20" x14ac:dyDescent="0.25">
      <c r="B135" s="6">
        <v>126</v>
      </c>
      <c r="C135" s="26" t="s">
        <v>277</v>
      </c>
      <c r="D135" s="27"/>
      <c r="E135" s="27"/>
      <c r="F135" s="27"/>
      <c r="G135" s="7" t="s">
        <v>278</v>
      </c>
      <c r="H135" s="8">
        <v>20873.59</v>
      </c>
      <c r="I135" s="28">
        <v>20873.59</v>
      </c>
      <c r="J135" s="23"/>
      <c r="K135" s="9"/>
      <c r="L135" s="28">
        <v>20873.59</v>
      </c>
      <c r="M135" s="21"/>
      <c r="N135" s="23"/>
      <c r="O135" s="8">
        <v>0</v>
      </c>
      <c r="P135" s="8">
        <v>20873.59</v>
      </c>
      <c r="Q135" s="8">
        <v>0</v>
      </c>
      <c r="R135" s="8">
        <v>0</v>
      </c>
      <c r="S135" s="8">
        <v>13802475.039999999</v>
      </c>
      <c r="T135" s="10">
        <v>1.51230775201605E-3</v>
      </c>
    </row>
    <row r="136" spans="2:20" x14ac:dyDescent="0.25">
      <c r="B136" s="6">
        <v>127</v>
      </c>
      <c r="C136" s="26" t="s">
        <v>279</v>
      </c>
      <c r="D136" s="27"/>
      <c r="E136" s="27"/>
      <c r="F136" s="27"/>
      <c r="G136" s="7" t="s">
        <v>280</v>
      </c>
      <c r="H136" s="8">
        <v>19972.32</v>
      </c>
      <c r="I136" s="28">
        <v>19972.32</v>
      </c>
      <c r="J136" s="23"/>
      <c r="K136" s="9"/>
      <c r="L136" s="28">
        <v>19972.32</v>
      </c>
      <c r="M136" s="21"/>
      <c r="N136" s="23"/>
      <c r="O136" s="8">
        <v>0</v>
      </c>
      <c r="P136" s="8">
        <v>19972.32</v>
      </c>
      <c r="Q136" s="8">
        <v>0</v>
      </c>
      <c r="R136" s="8">
        <v>0</v>
      </c>
      <c r="S136" s="8">
        <v>7925000</v>
      </c>
      <c r="T136" s="10">
        <v>2.5201665615142001E-3</v>
      </c>
    </row>
    <row r="137" spans="2:20" x14ac:dyDescent="0.25">
      <c r="B137" s="6">
        <v>128</v>
      </c>
      <c r="C137" s="26" t="s">
        <v>281</v>
      </c>
      <c r="D137" s="27"/>
      <c r="E137" s="27"/>
      <c r="F137" s="27"/>
      <c r="G137" s="7" t="s">
        <v>282</v>
      </c>
      <c r="H137" s="8">
        <v>14018.42</v>
      </c>
      <c r="I137" s="28">
        <v>14018.42</v>
      </c>
      <c r="J137" s="23"/>
      <c r="K137" s="9"/>
      <c r="L137" s="28">
        <v>14018.42</v>
      </c>
      <c r="M137" s="21"/>
      <c r="N137" s="23"/>
      <c r="O137" s="8">
        <v>0</v>
      </c>
      <c r="P137" s="8">
        <v>14018.42</v>
      </c>
      <c r="Q137" s="8">
        <v>0</v>
      </c>
      <c r="R137" s="8">
        <v>0</v>
      </c>
      <c r="S137" s="8">
        <v>19542000</v>
      </c>
      <c r="T137" s="10">
        <v>7.1734827550916E-4</v>
      </c>
    </row>
    <row r="138" spans="2:20" x14ac:dyDescent="0.25">
      <c r="B138" s="6">
        <v>129</v>
      </c>
      <c r="C138" s="26" t="s">
        <v>283</v>
      </c>
      <c r="D138" s="27"/>
      <c r="E138" s="27"/>
      <c r="F138" s="27"/>
      <c r="G138" s="7" t="s">
        <v>284</v>
      </c>
      <c r="H138" s="8">
        <v>7595.06</v>
      </c>
      <c r="I138" s="28">
        <v>7595.06</v>
      </c>
      <c r="J138" s="23"/>
      <c r="K138" s="9"/>
      <c r="L138" s="28">
        <v>7595.06</v>
      </c>
      <c r="M138" s="21"/>
      <c r="N138" s="23"/>
      <c r="O138" s="8">
        <v>0</v>
      </c>
      <c r="P138" s="8">
        <v>7595.06</v>
      </c>
      <c r="Q138" s="8">
        <v>0</v>
      </c>
      <c r="R138" s="8">
        <v>0</v>
      </c>
      <c r="S138" s="8">
        <v>26721000</v>
      </c>
      <c r="T138" s="10">
        <v>2.84235619924404E-4</v>
      </c>
    </row>
    <row r="139" spans="2:20" x14ac:dyDescent="0.25">
      <c r="B139" s="6">
        <v>130</v>
      </c>
      <c r="C139" s="26" t="s">
        <v>285</v>
      </c>
      <c r="D139" s="27"/>
      <c r="E139" s="27"/>
      <c r="F139" s="27"/>
      <c r="G139" s="7" t="s">
        <v>286</v>
      </c>
      <c r="H139" s="8">
        <v>1547.4</v>
      </c>
      <c r="I139" s="28">
        <v>1547.4</v>
      </c>
      <c r="J139" s="23"/>
      <c r="K139" s="9"/>
      <c r="L139" s="28">
        <v>1547.4</v>
      </c>
      <c r="M139" s="21"/>
      <c r="N139" s="23"/>
      <c r="O139" s="8">
        <v>0</v>
      </c>
      <c r="P139" s="8">
        <v>1547.4</v>
      </c>
      <c r="Q139" s="8">
        <v>0</v>
      </c>
      <c r="R139" s="8">
        <v>0</v>
      </c>
      <c r="S139" s="8">
        <v>25426000</v>
      </c>
      <c r="T139" s="10">
        <v>6.08589632659482E-5</v>
      </c>
    </row>
    <row r="140" spans="2:20" x14ac:dyDescent="0.25">
      <c r="B140" s="6">
        <v>131</v>
      </c>
      <c r="C140" s="26" t="s">
        <v>287</v>
      </c>
      <c r="D140" s="27"/>
      <c r="E140" s="27"/>
      <c r="F140" s="27"/>
      <c r="G140" s="7" t="s">
        <v>288</v>
      </c>
      <c r="H140" s="8">
        <v>0</v>
      </c>
      <c r="I140" s="28">
        <v>0</v>
      </c>
      <c r="J140" s="23"/>
      <c r="K140" s="9"/>
      <c r="L140" s="28">
        <v>0</v>
      </c>
      <c r="M140" s="21"/>
      <c r="N140" s="23"/>
      <c r="O140" s="8">
        <v>0</v>
      </c>
      <c r="P140" s="8">
        <v>0</v>
      </c>
      <c r="Q140" s="8">
        <v>0</v>
      </c>
      <c r="R140" s="8">
        <v>0</v>
      </c>
      <c r="S140" s="8">
        <v>24327000</v>
      </c>
      <c r="T140" s="10">
        <v>0</v>
      </c>
    </row>
    <row r="141" spans="2:20" x14ac:dyDescent="0.25">
      <c r="B141" s="2">
        <v>132</v>
      </c>
      <c r="C141" s="29" t="s">
        <v>289</v>
      </c>
      <c r="D141" s="21"/>
      <c r="E141" s="21"/>
      <c r="F141" s="21"/>
      <c r="G141" s="21"/>
      <c r="H141" s="3">
        <v>1539648.56</v>
      </c>
      <c r="I141" s="30">
        <v>1520854.17</v>
      </c>
      <c r="J141" s="23"/>
      <c r="K141" s="3">
        <v>18794.39</v>
      </c>
      <c r="L141" s="30">
        <v>1539648.56</v>
      </c>
      <c r="M141" s="21"/>
      <c r="N141" s="23"/>
      <c r="O141" s="3">
        <v>0</v>
      </c>
      <c r="P141" s="3">
        <v>1151001.27</v>
      </c>
      <c r="Q141" s="3">
        <v>388647.29</v>
      </c>
      <c r="R141" s="3">
        <v>0</v>
      </c>
      <c r="S141" s="3">
        <v>475240000</v>
      </c>
      <c r="T141" s="5">
        <v>3.2397284740341699E-3</v>
      </c>
    </row>
    <row r="142" spans="2:20" x14ac:dyDescent="0.25">
      <c r="B142" s="6">
        <v>133</v>
      </c>
      <c r="C142" s="26" t="s">
        <v>290</v>
      </c>
      <c r="D142" s="27"/>
      <c r="E142" s="27"/>
      <c r="F142" s="27"/>
      <c r="G142" s="7" t="s">
        <v>291</v>
      </c>
      <c r="H142" s="8">
        <v>777294.59</v>
      </c>
      <c r="I142" s="28">
        <v>752500.2</v>
      </c>
      <c r="J142" s="23"/>
      <c r="K142" s="8">
        <v>24794.39</v>
      </c>
      <c r="L142" s="28">
        <v>777294.59</v>
      </c>
      <c r="M142" s="21"/>
      <c r="N142" s="23"/>
      <c r="O142" s="8">
        <v>0</v>
      </c>
      <c r="P142" s="8">
        <v>388647.3</v>
      </c>
      <c r="Q142" s="8">
        <v>388647.29</v>
      </c>
      <c r="R142" s="8">
        <v>0</v>
      </c>
      <c r="S142" s="9"/>
      <c r="T142" s="9" t="e">
        <v>#DIV/0!</v>
      </c>
    </row>
    <row r="143" spans="2:20" x14ac:dyDescent="0.25">
      <c r="B143" s="6">
        <v>134</v>
      </c>
      <c r="C143" s="26" t="s">
        <v>292</v>
      </c>
      <c r="D143" s="27"/>
      <c r="E143" s="27"/>
      <c r="F143" s="27"/>
      <c r="G143" s="7" t="s">
        <v>293</v>
      </c>
      <c r="H143" s="8">
        <v>762353.97</v>
      </c>
      <c r="I143" s="28">
        <v>768353.97</v>
      </c>
      <c r="J143" s="23"/>
      <c r="K143" s="8">
        <v>-6000</v>
      </c>
      <c r="L143" s="28">
        <v>762353.97</v>
      </c>
      <c r="M143" s="21"/>
      <c r="N143" s="23"/>
      <c r="O143" s="8">
        <v>0</v>
      </c>
      <c r="P143" s="8">
        <v>762353.97</v>
      </c>
      <c r="Q143" s="8">
        <v>0</v>
      </c>
      <c r="R143" s="8">
        <v>0</v>
      </c>
      <c r="S143" s="8">
        <v>69453000</v>
      </c>
      <c r="T143" s="10">
        <v>1.0976544857673499E-2</v>
      </c>
    </row>
    <row r="144" spans="2:20" x14ac:dyDescent="0.25">
      <c r="B144" s="6">
        <v>135</v>
      </c>
      <c r="C144" s="26" t="s">
        <v>294</v>
      </c>
      <c r="D144" s="27"/>
      <c r="E144" s="27"/>
      <c r="F144" s="27"/>
      <c r="G144" s="7" t="s">
        <v>295</v>
      </c>
      <c r="H144" s="8">
        <v>0</v>
      </c>
      <c r="I144" s="28">
        <v>0</v>
      </c>
      <c r="J144" s="23"/>
      <c r="K144" s="9"/>
      <c r="L144" s="28">
        <v>0</v>
      </c>
      <c r="M144" s="21"/>
      <c r="N144" s="23"/>
      <c r="O144" s="8">
        <v>0</v>
      </c>
      <c r="P144" s="8">
        <v>0</v>
      </c>
      <c r="Q144" s="8">
        <v>0</v>
      </c>
      <c r="R144" s="8">
        <v>0</v>
      </c>
      <c r="S144" s="8">
        <v>405787000</v>
      </c>
      <c r="T144" s="10">
        <v>0</v>
      </c>
    </row>
    <row r="145" spans="2:20" x14ac:dyDescent="0.25">
      <c r="B145" s="2">
        <v>136</v>
      </c>
      <c r="C145" s="29" t="s">
        <v>296</v>
      </c>
      <c r="D145" s="21"/>
      <c r="E145" s="21"/>
      <c r="F145" s="21"/>
      <c r="G145" s="21"/>
      <c r="H145" s="3">
        <v>123426462.65000001</v>
      </c>
      <c r="I145" s="30">
        <v>112502108.73999999</v>
      </c>
      <c r="J145" s="23"/>
      <c r="K145" s="3">
        <v>10924353.91</v>
      </c>
      <c r="L145" s="30">
        <v>126513140.06</v>
      </c>
      <c r="M145" s="21"/>
      <c r="N145" s="23"/>
      <c r="O145" s="3">
        <v>0</v>
      </c>
      <c r="P145" s="3">
        <v>113340085.06</v>
      </c>
      <c r="Q145" s="3">
        <v>13173055</v>
      </c>
      <c r="R145" s="3">
        <v>7545538.6200000001</v>
      </c>
      <c r="S145" s="3">
        <v>773906151</v>
      </c>
      <c r="T145" s="5">
        <v>0.15948505188970899</v>
      </c>
    </row>
    <row r="146" spans="2:20" x14ac:dyDescent="0.25">
      <c r="B146" s="6">
        <v>137</v>
      </c>
      <c r="C146" s="26" t="s">
        <v>297</v>
      </c>
      <c r="D146" s="27"/>
      <c r="E146" s="27"/>
      <c r="F146" s="27"/>
      <c r="G146" s="7" t="s">
        <v>298</v>
      </c>
      <c r="H146" s="8">
        <v>117080351.83</v>
      </c>
      <c r="I146" s="28">
        <v>106351379.17</v>
      </c>
      <c r="J146" s="23"/>
      <c r="K146" s="8">
        <v>10728972.66</v>
      </c>
      <c r="L146" s="28">
        <v>120167029.23999999</v>
      </c>
      <c r="M146" s="21"/>
      <c r="N146" s="23"/>
      <c r="O146" s="8">
        <v>0</v>
      </c>
      <c r="P146" s="8">
        <v>110167029.23999999</v>
      </c>
      <c r="Q146" s="8">
        <v>10000000</v>
      </c>
      <c r="R146" s="8">
        <v>7545538.6200000001</v>
      </c>
      <c r="S146" s="8">
        <v>771486151</v>
      </c>
      <c r="T146" s="10">
        <v>0.15175949908918099</v>
      </c>
    </row>
    <row r="147" spans="2:20" x14ac:dyDescent="0.25">
      <c r="B147" s="6">
        <v>138</v>
      </c>
      <c r="C147" s="26" t="s">
        <v>299</v>
      </c>
      <c r="D147" s="27"/>
      <c r="E147" s="27"/>
      <c r="F147" s="27"/>
      <c r="G147" s="7" t="s">
        <v>300</v>
      </c>
      <c r="H147" s="8">
        <v>6346110.8200000003</v>
      </c>
      <c r="I147" s="28">
        <v>6150729.5700000003</v>
      </c>
      <c r="J147" s="23"/>
      <c r="K147" s="8">
        <v>195381.25</v>
      </c>
      <c r="L147" s="28">
        <v>6346110.8200000003</v>
      </c>
      <c r="M147" s="21"/>
      <c r="N147" s="23"/>
      <c r="O147" s="8">
        <v>0</v>
      </c>
      <c r="P147" s="8">
        <v>3173055.82</v>
      </c>
      <c r="Q147" s="8">
        <v>3173055</v>
      </c>
      <c r="R147" s="8">
        <v>0</v>
      </c>
      <c r="S147" s="8">
        <v>2420000</v>
      </c>
      <c r="T147" s="10">
        <v>2.62235984297521</v>
      </c>
    </row>
    <row r="148" spans="2:20" x14ac:dyDescent="0.25">
      <c r="B148" s="11">
        <v>139</v>
      </c>
      <c r="C148" s="24" t="s">
        <v>12</v>
      </c>
      <c r="D148" s="21"/>
      <c r="E148" s="21"/>
      <c r="F148" s="21"/>
      <c r="G148" s="12" t="s">
        <v>301</v>
      </c>
      <c r="H148" s="13">
        <v>155947091.22</v>
      </c>
      <c r="I148" s="25">
        <v>136517659.47999999</v>
      </c>
      <c r="J148" s="23"/>
      <c r="K148" s="13">
        <v>19429432.670000002</v>
      </c>
      <c r="L148" s="25">
        <v>158916679.19999999</v>
      </c>
      <c r="M148" s="21"/>
      <c r="N148" s="23"/>
      <c r="O148" s="13">
        <v>0</v>
      </c>
      <c r="P148" s="13">
        <v>143419677.91</v>
      </c>
      <c r="Q148" s="13">
        <v>15497001.289999999</v>
      </c>
      <c r="R148" s="13">
        <v>9323189.7300000004</v>
      </c>
      <c r="S148" s="13">
        <v>2363781626.04</v>
      </c>
      <c r="T148" s="14">
        <v>6.5973560967751199E-2</v>
      </c>
    </row>
    <row r="149" spans="2:20" ht="0" hidden="1" customHeight="1" x14ac:dyDescent="0.25"/>
    <row r="150" spans="2:20" ht="4.9000000000000004" customHeight="1" x14ac:dyDescent="0.25"/>
    <row r="151" spans="2:20" ht="17.100000000000001" customHeight="1" x14ac:dyDescent="0.25">
      <c r="B151" s="20" t="s">
        <v>302</v>
      </c>
      <c r="C151" s="21"/>
      <c r="D151" s="21"/>
      <c r="E151" s="21"/>
      <c r="F151" s="21"/>
      <c r="G151" s="21"/>
      <c r="H151" s="21"/>
      <c r="I151" s="21"/>
      <c r="J151" s="22" t="s">
        <v>301</v>
      </c>
      <c r="K151" s="21"/>
      <c r="L151" s="23"/>
    </row>
    <row r="152" spans="2:20" ht="17.100000000000001" customHeight="1" x14ac:dyDescent="0.25">
      <c r="B152" s="20" t="s">
        <v>237</v>
      </c>
      <c r="C152" s="21"/>
      <c r="D152" s="21"/>
      <c r="E152" s="21"/>
      <c r="F152" s="21"/>
      <c r="G152" s="21"/>
      <c r="H152" s="21"/>
      <c r="I152" s="21"/>
      <c r="J152" s="22" t="s">
        <v>303</v>
      </c>
      <c r="K152" s="21"/>
      <c r="L152" s="23"/>
    </row>
    <row r="153" spans="2:20" ht="17.100000000000001" customHeight="1" x14ac:dyDescent="0.25">
      <c r="B153" s="20" t="s">
        <v>262</v>
      </c>
      <c r="C153" s="21"/>
      <c r="D153" s="21"/>
      <c r="E153" s="21"/>
      <c r="F153" s="21"/>
      <c r="G153" s="21"/>
      <c r="H153" s="21"/>
      <c r="I153" s="21"/>
      <c r="J153" s="22" t="s">
        <v>304</v>
      </c>
      <c r="K153" s="21"/>
      <c r="L153" s="23"/>
    </row>
    <row r="154" spans="2:20" ht="17.100000000000001" customHeight="1" x14ac:dyDescent="0.25">
      <c r="B154" s="20" t="s">
        <v>289</v>
      </c>
      <c r="C154" s="21"/>
      <c r="D154" s="21"/>
      <c r="E154" s="21"/>
      <c r="F154" s="21"/>
      <c r="G154" s="21"/>
      <c r="H154" s="21"/>
      <c r="I154" s="21"/>
      <c r="J154" s="22" t="s">
        <v>305</v>
      </c>
      <c r="K154" s="21"/>
      <c r="L154" s="23"/>
    </row>
    <row r="155" spans="2:20" ht="17.100000000000001" customHeight="1" x14ac:dyDescent="0.25">
      <c r="B155" s="20" t="s">
        <v>296</v>
      </c>
      <c r="C155" s="21"/>
      <c r="D155" s="21"/>
      <c r="E155" s="21"/>
      <c r="F155" s="21"/>
      <c r="G155" s="21"/>
      <c r="H155" s="21"/>
      <c r="I155" s="21"/>
      <c r="J155" s="22" t="s">
        <v>306</v>
      </c>
      <c r="K155" s="21"/>
      <c r="L155" s="23"/>
    </row>
    <row r="156" spans="2:20" ht="17.100000000000001" customHeight="1" x14ac:dyDescent="0.25">
      <c r="B156" s="20" t="s">
        <v>35</v>
      </c>
      <c r="C156" s="21"/>
      <c r="D156" s="21"/>
      <c r="E156" s="21"/>
      <c r="F156" s="21"/>
      <c r="G156" s="21"/>
      <c r="H156" s="21"/>
      <c r="I156" s="21"/>
      <c r="J156" s="22" t="s">
        <v>307</v>
      </c>
      <c r="K156" s="21"/>
      <c r="L156" s="23"/>
    </row>
    <row r="157" spans="2:20" ht="17.100000000000001" customHeight="1" x14ac:dyDescent="0.25">
      <c r="B157" s="20" t="s">
        <v>38</v>
      </c>
      <c r="C157" s="21"/>
      <c r="D157" s="21"/>
      <c r="E157" s="21"/>
      <c r="F157" s="21"/>
      <c r="G157" s="21"/>
      <c r="H157" s="21"/>
      <c r="I157" s="21"/>
      <c r="J157" s="22" t="s">
        <v>308</v>
      </c>
      <c r="K157" s="21"/>
      <c r="L157" s="23"/>
    </row>
  </sheetData>
  <mergeCells count="452">
    <mergeCell ref="O7:P7"/>
    <mergeCell ref="Q7:Q8"/>
    <mergeCell ref="C9:F9"/>
    <mergeCell ref="I9:J9"/>
    <mergeCell ref="L9:N9"/>
    <mergeCell ref="B2:D2"/>
    <mergeCell ref="F2:T2"/>
    <mergeCell ref="B4:C4"/>
    <mergeCell ref="D4:T4"/>
    <mergeCell ref="B6:B8"/>
    <mergeCell ref="C6:F8"/>
    <mergeCell ref="G6:G8"/>
    <mergeCell ref="H6:K6"/>
    <mergeCell ref="L6:N8"/>
    <mergeCell ref="O6:Q6"/>
    <mergeCell ref="R6:R8"/>
    <mergeCell ref="S6:S8"/>
    <mergeCell ref="T6:T8"/>
    <mergeCell ref="H7:H8"/>
    <mergeCell ref="I7:J8"/>
    <mergeCell ref="K7:K8"/>
    <mergeCell ref="C12:G12"/>
    <mergeCell ref="I12:J12"/>
    <mergeCell ref="L12:N12"/>
    <mergeCell ref="C13:F13"/>
    <mergeCell ref="I13:J13"/>
    <mergeCell ref="L13:N13"/>
    <mergeCell ref="C10:G10"/>
    <mergeCell ref="I10:J10"/>
    <mergeCell ref="L10:N10"/>
    <mergeCell ref="C11:F11"/>
    <mergeCell ref="I11:J11"/>
    <mergeCell ref="L11:N11"/>
    <mergeCell ref="C16:F16"/>
    <mergeCell ref="I16:J16"/>
    <mergeCell ref="L16:N16"/>
    <mergeCell ref="C17:F17"/>
    <mergeCell ref="I17:J17"/>
    <mergeCell ref="L17:N17"/>
    <mergeCell ref="C14:G14"/>
    <mergeCell ref="I14:J14"/>
    <mergeCell ref="L14:N14"/>
    <mergeCell ref="C15:F15"/>
    <mergeCell ref="I15:J15"/>
    <mergeCell ref="L15:N15"/>
    <mergeCell ref="C20:F20"/>
    <mergeCell ref="I20:J20"/>
    <mergeCell ref="L20:N20"/>
    <mergeCell ref="C21:F21"/>
    <mergeCell ref="I21:J21"/>
    <mergeCell ref="L21:N21"/>
    <mergeCell ref="C18:F18"/>
    <mergeCell ref="I18:J18"/>
    <mergeCell ref="L18:N18"/>
    <mergeCell ref="C19:F19"/>
    <mergeCell ref="I19:J19"/>
    <mergeCell ref="L19:N19"/>
    <mergeCell ref="C24:F24"/>
    <mergeCell ref="I24:J24"/>
    <mergeCell ref="L24:N24"/>
    <mergeCell ref="C25:F25"/>
    <mergeCell ref="I25:J25"/>
    <mergeCell ref="L25:N25"/>
    <mergeCell ref="C22:F22"/>
    <mergeCell ref="I22:J22"/>
    <mergeCell ref="L22:N22"/>
    <mergeCell ref="C23:F23"/>
    <mergeCell ref="I23:J23"/>
    <mergeCell ref="L23:N23"/>
    <mergeCell ref="C28:F28"/>
    <mergeCell ref="I28:J28"/>
    <mergeCell ref="L28:N28"/>
    <mergeCell ref="C29:F29"/>
    <mergeCell ref="I29:J29"/>
    <mergeCell ref="L29:N29"/>
    <mergeCell ref="C26:F26"/>
    <mergeCell ref="I26:J26"/>
    <mergeCell ref="L26:N26"/>
    <mergeCell ref="C27:F27"/>
    <mergeCell ref="I27:J27"/>
    <mergeCell ref="L27:N27"/>
    <mergeCell ref="C32:F32"/>
    <mergeCell ref="I32:J32"/>
    <mergeCell ref="L32:N32"/>
    <mergeCell ref="C33:F33"/>
    <mergeCell ref="I33:J33"/>
    <mergeCell ref="L33:N33"/>
    <mergeCell ref="C30:F30"/>
    <mergeCell ref="I30:J30"/>
    <mergeCell ref="L30:N30"/>
    <mergeCell ref="C31:F31"/>
    <mergeCell ref="I31:J31"/>
    <mergeCell ref="L31:N31"/>
    <mergeCell ref="C36:F36"/>
    <mergeCell ref="I36:J36"/>
    <mergeCell ref="L36:N36"/>
    <mergeCell ref="C37:F37"/>
    <mergeCell ref="I37:J37"/>
    <mergeCell ref="L37:N37"/>
    <mergeCell ref="C34:F34"/>
    <mergeCell ref="I34:J34"/>
    <mergeCell ref="L34:N34"/>
    <mergeCell ref="C35:F35"/>
    <mergeCell ref="I35:J35"/>
    <mergeCell ref="L35:N35"/>
    <mergeCell ref="C40:F40"/>
    <mergeCell ref="I40:J40"/>
    <mergeCell ref="L40:N40"/>
    <mergeCell ref="C41:F41"/>
    <mergeCell ref="I41:J41"/>
    <mergeCell ref="L41:N41"/>
    <mergeCell ref="C38:F38"/>
    <mergeCell ref="I38:J38"/>
    <mergeCell ref="L38:N38"/>
    <mergeCell ref="C39:F39"/>
    <mergeCell ref="I39:J39"/>
    <mergeCell ref="L39:N39"/>
    <mergeCell ref="C44:F44"/>
    <mergeCell ref="I44:J44"/>
    <mergeCell ref="L44:N44"/>
    <mergeCell ref="C45:F45"/>
    <mergeCell ref="I45:J45"/>
    <mergeCell ref="L45:N45"/>
    <mergeCell ref="C42:F42"/>
    <mergeCell ref="I42:J42"/>
    <mergeCell ref="L42:N42"/>
    <mergeCell ref="C43:F43"/>
    <mergeCell ref="I43:J43"/>
    <mergeCell ref="L43:N43"/>
    <mergeCell ref="C48:F48"/>
    <mergeCell ref="I48:J48"/>
    <mergeCell ref="L48:N48"/>
    <mergeCell ref="C49:F49"/>
    <mergeCell ref="I49:J49"/>
    <mergeCell ref="L49:N49"/>
    <mergeCell ref="C46:F46"/>
    <mergeCell ref="I46:J46"/>
    <mergeCell ref="L46:N46"/>
    <mergeCell ref="C47:F47"/>
    <mergeCell ref="I47:J47"/>
    <mergeCell ref="L47:N47"/>
    <mergeCell ref="C52:F52"/>
    <mergeCell ref="I52:J52"/>
    <mergeCell ref="L52:N52"/>
    <mergeCell ref="C53:F53"/>
    <mergeCell ref="I53:J53"/>
    <mergeCell ref="L53:N53"/>
    <mergeCell ref="C50:F50"/>
    <mergeCell ref="I50:J50"/>
    <mergeCell ref="L50:N50"/>
    <mergeCell ref="C51:F51"/>
    <mergeCell ref="I51:J51"/>
    <mergeCell ref="L51:N51"/>
    <mergeCell ref="C56:F56"/>
    <mergeCell ref="I56:J56"/>
    <mergeCell ref="L56:N56"/>
    <mergeCell ref="C57:F57"/>
    <mergeCell ref="I57:J57"/>
    <mergeCell ref="L57:N57"/>
    <mergeCell ref="C54:F54"/>
    <mergeCell ref="I54:J54"/>
    <mergeCell ref="L54:N54"/>
    <mergeCell ref="C55:F55"/>
    <mergeCell ref="I55:J55"/>
    <mergeCell ref="L55:N55"/>
    <mergeCell ref="C60:F60"/>
    <mergeCell ref="I60:J60"/>
    <mergeCell ref="L60:N60"/>
    <mergeCell ref="C61:F61"/>
    <mergeCell ref="I61:J61"/>
    <mergeCell ref="L61:N61"/>
    <mergeCell ref="C58:F58"/>
    <mergeCell ref="I58:J58"/>
    <mergeCell ref="L58:N58"/>
    <mergeCell ref="C59:F59"/>
    <mergeCell ref="I59:J59"/>
    <mergeCell ref="L59:N59"/>
    <mergeCell ref="C64:F64"/>
    <mergeCell ref="I64:J64"/>
    <mergeCell ref="L64:N64"/>
    <mergeCell ref="C65:F65"/>
    <mergeCell ref="I65:J65"/>
    <mergeCell ref="L65:N65"/>
    <mergeCell ref="C62:F62"/>
    <mergeCell ref="I62:J62"/>
    <mergeCell ref="L62:N62"/>
    <mergeCell ref="C63:F63"/>
    <mergeCell ref="I63:J63"/>
    <mergeCell ref="L63:N63"/>
    <mergeCell ref="C68:F68"/>
    <mergeCell ref="I68:J68"/>
    <mergeCell ref="L68:N68"/>
    <mergeCell ref="C69:F69"/>
    <mergeCell ref="I69:J69"/>
    <mergeCell ref="L69:N69"/>
    <mergeCell ref="C66:F66"/>
    <mergeCell ref="I66:J66"/>
    <mergeCell ref="L66:N66"/>
    <mergeCell ref="C67:F67"/>
    <mergeCell ref="I67:J67"/>
    <mergeCell ref="L67:N67"/>
    <mergeCell ref="C72:F72"/>
    <mergeCell ref="I72:J72"/>
    <mergeCell ref="L72:N72"/>
    <mergeCell ref="C73:F73"/>
    <mergeCell ref="I73:J73"/>
    <mergeCell ref="L73:N73"/>
    <mergeCell ref="C70:F70"/>
    <mergeCell ref="I70:J70"/>
    <mergeCell ref="L70:N70"/>
    <mergeCell ref="C71:F71"/>
    <mergeCell ref="I71:J71"/>
    <mergeCell ref="L71:N71"/>
    <mergeCell ref="C76:F76"/>
    <mergeCell ref="I76:J76"/>
    <mergeCell ref="L76:N76"/>
    <mergeCell ref="C77:F77"/>
    <mergeCell ref="I77:J77"/>
    <mergeCell ref="L77:N77"/>
    <mergeCell ref="C74:F74"/>
    <mergeCell ref="I74:J74"/>
    <mergeCell ref="L74:N74"/>
    <mergeCell ref="C75:F75"/>
    <mergeCell ref="I75:J75"/>
    <mergeCell ref="L75:N75"/>
    <mergeCell ref="C80:F80"/>
    <mergeCell ref="I80:J80"/>
    <mergeCell ref="L80:N80"/>
    <mergeCell ref="C81:F81"/>
    <mergeCell ref="I81:J81"/>
    <mergeCell ref="L81:N81"/>
    <mergeCell ref="C78:F78"/>
    <mergeCell ref="I78:J78"/>
    <mergeCell ref="L78:N78"/>
    <mergeCell ref="C79:F79"/>
    <mergeCell ref="I79:J79"/>
    <mergeCell ref="L79:N79"/>
    <mergeCell ref="C84:F84"/>
    <mergeCell ref="I84:J84"/>
    <mergeCell ref="L84:N84"/>
    <mergeCell ref="C85:F85"/>
    <mergeCell ref="I85:J85"/>
    <mergeCell ref="L85:N85"/>
    <mergeCell ref="C82:F82"/>
    <mergeCell ref="I82:J82"/>
    <mergeCell ref="L82:N82"/>
    <mergeCell ref="C83:F83"/>
    <mergeCell ref="I83:J83"/>
    <mergeCell ref="L83:N83"/>
    <mergeCell ref="C88:F88"/>
    <mergeCell ref="I88:J88"/>
    <mergeCell ref="L88:N88"/>
    <mergeCell ref="C89:F89"/>
    <mergeCell ref="I89:J89"/>
    <mergeCell ref="L89:N89"/>
    <mergeCell ref="C86:F86"/>
    <mergeCell ref="I86:J86"/>
    <mergeCell ref="L86:N86"/>
    <mergeCell ref="C87:F87"/>
    <mergeCell ref="I87:J87"/>
    <mergeCell ref="L87:N87"/>
    <mergeCell ref="C92:F92"/>
    <mergeCell ref="I92:J92"/>
    <mergeCell ref="L92:N92"/>
    <mergeCell ref="C93:F93"/>
    <mergeCell ref="I93:J93"/>
    <mergeCell ref="L93:N93"/>
    <mergeCell ref="C90:F90"/>
    <mergeCell ref="I90:J90"/>
    <mergeCell ref="L90:N90"/>
    <mergeCell ref="C91:F91"/>
    <mergeCell ref="I91:J91"/>
    <mergeCell ref="L91:N91"/>
    <mergeCell ref="C96:F96"/>
    <mergeCell ref="I96:J96"/>
    <mergeCell ref="L96:N96"/>
    <mergeCell ref="C97:F97"/>
    <mergeCell ref="I97:J97"/>
    <mergeCell ref="L97:N97"/>
    <mergeCell ref="C94:F94"/>
    <mergeCell ref="I94:J94"/>
    <mergeCell ref="L94:N94"/>
    <mergeCell ref="C95:F95"/>
    <mergeCell ref="I95:J95"/>
    <mergeCell ref="L95:N95"/>
    <mergeCell ref="C100:F100"/>
    <mergeCell ref="I100:J100"/>
    <mergeCell ref="L100:N100"/>
    <mergeCell ref="C101:F101"/>
    <mergeCell ref="I101:J101"/>
    <mergeCell ref="L101:N101"/>
    <mergeCell ref="C98:F98"/>
    <mergeCell ref="I98:J98"/>
    <mergeCell ref="L98:N98"/>
    <mergeCell ref="C99:F99"/>
    <mergeCell ref="I99:J99"/>
    <mergeCell ref="L99:N99"/>
    <mergeCell ref="C104:F104"/>
    <mergeCell ref="I104:J104"/>
    <mergeCell ref="L104:N104"/>
    <mergeCell ref="C105:F105"/>
    <mergeCell ref="I105:J105"/>
    <mergeCell ref="L105:N105"/>
    <mergeCell ref="C102:F102"/>
    <mergeCell ref="I102:J102"/>
    <mergeCell ref="L102:N102"/>
    <mergeCell ref="C103:F103"/>
    <mergeCell ref="I103:J103"/>
    <mergeCell ref="L103:N103"/>
    <mergeCell ref="C108:F108"/>
    <mergeCell ref="I108:J108"/>
    <mergeCell ref="L108:N108"/>
    <mergeCell ref="C109:F109"/>
    <mergeCell ref="I109:J109"/>
    <mergeCell ref="L109:N109"/>
    <mergeCell ref="C106:F106"/>
    <mergeCell ref="I106:J106"/>
    <mergeCell ref="L106:N106"/>
    <mergeCell ref="C107:F107"/>
    <mergeCell ref="I107:J107"/>
    <mergeCell ref="L107:N107"/>
    <mergeCell ref="C112:F112"/>
    <mergeCell ref="I112:J112"/>
    <mergeCell ref="L112:N112"/>
    <mergeCell ref="C113:F113"/>
    <mergeCell ref="I113:J113"/>
    <mergeCell ref="L113:N113"/>
    <mergeCell ref="C110:F110"/>
    <mergeCell ref="I110:J110"/>
    <mergeCell ref="L110:N110"/>
    <mergeCell ref="C111:F111"/>
    <mergeCell ref="I111:J111"/>
    <mergeCell ref="L111:N111"/>
    <mergeCell ref="C116:F116"/>
    <mergeCell ref="I116:J116"/>
    <mergeCell ref="L116:N116"/>
    <mergeCell ref="C117:F117"/>
    <mergeCell ref="I117:J117"/>
    <mergeCell ref="L117:N117"/>
    <mergeCell ref="C114:G114"/>
    <mergeCell ref="I114:J114"/>
    <mergeCell ref="L114:N114"/>
    <mergeCell ref="C115:F115"/>
    <mergeCell ref="I115:J115"/>
    <mergeCell ref="L115:N115"/>
    <mergeCell ref="C120:F120"/>
    <mergeCell ref="I120:J120"/>
    <mergeCell ref="L120:N120"/>
    <mergeCell ref="C121:F121"/>
    <mergeCell ref="I121:J121"/>
    <mergeCell ref="L121:N121"/>
    <mergeCell ref="C118:F118"/>
    <mergeCell ref="I118:J118"/>
    <mergeCell ref="L118:N118"/>
    <mergeCell ref="C119:F119"/>
    <mergeCell ref="I119:J119"/>
    <mergeCell ref="L119:N119"/>
    <mergeCell ref="C124:F124"/>
    <mergeCell ref="I124:J124"/>
    <mergeCell ref="L124:N124"/>
    <mergeCell ref="C125:F125"/>
    <mergeCell ref="I125:J125"/>
    <mergeCell ref="L125:N125"/>
    <mergeCell ref="C122:F122"/>
    <mergeCell ref="I122:J122"/>
    <mergeCell ref="L122:N122"/>
    <mergeCell ref="C123:F123"/>
    <mergeCell ref="I123:J123"/>
    <mergeCell ref="L123:N123"/>
    <mergeCell ref="C128:F128"/>
    <mergeCell ref="I128:J128"/>
    <mergeCell ref="L128:N128"/>
    <mergeCell ref="C129:F129"/>
    <mergeCell ref="I129:J129"/>
    <mergeCell ref="L129:N129"/>
    <mergeCell ref="C126:F126"/>
    <mergeCell ref="I126:J126"/>
    <mergeCell ref="L126:N126"/>
    <mergeCell ref="C127:G127"/>
    <mergeCell ref="I127:J127"/>
    <mergeCell ref="L127:N127"/>
    <mergeCell ref="C132:F132"/>
    <mergeCell ref="I132:J132"/>
    <mergeCell ref="L132:N132"/>
    <mergeCell ref="C133:F133"/>
    <mergeCell ref="I133:J133"/>
    <mergeCell ref="L133:N133"/>
    <mergeCell ref="C130:F130"/>
    <mergeCell ref="I130:J130"/>
    <mergeCell ref="L130:N130"/>
    <mergeCell ref="C131:F131"/>
    <mergeCell ref="I131:J131"/>
    <mergeCell ref="L131:N131"/>
    <mergeCell ref="C136:F136"/>
    <mergeCell ref="I136:J136"/>
    <mergeCell ref="L136:N136"/>
    <mergeCell ref="C137:F137"/>
    <mergeCell ref="I137:J137"/>
    <mergeCell ref="L137:N137"/>
    <mergeCell ref="C134:F134"/>
    <mergeCell ref="I134:J134"/>
    <mergeCell ref="L134:N134"/>
    <mergeCell ref="C135:F135"/>
    <mergeCell ref="I135:J135"/>
    <mergeCell ref="L135:N135"/>
    <mergeCell ref="C140:F140"/>
    <mergeCell ref="I140:J140"/>
    <mergeCell ref="L140:N140"/>
    <mergeCell ref="C141:G141"/>
    <mergeCell ref="I141:J141"/>
    <mergeCell ref="L141:N141"/>
    <mergeCell ref="C138:F138"/>
    <mergeCell ref="I138:J138"/>
    <mergeCell ref="L138:N138"/>
    <mergeCell ref="C139:F139"/>
    <mergeCell ref="I139:J139"/>
    <mergeCell ref="L139:N139"/>
    <mergeCell ref="C144:F144"/>
    <mergeCell ref="I144:J144"/>
    <mergeCell ref="L144:N144"/>
    <mergeCell ref="C145:G145"/>
    <mergeCell ref="I145:J145"/>
    <mergeCell ref="L145:N145"/>
    <mergeCell ref="C142:F142"/>
    <mergeCell ref="I142:J142"/>
    <mergeCell ref="L142:N142"/>
    <mergeCell ref="C143:F143"/>
    <mergeCell ref="I143:J143"/>
    <mergeCell ref="L143:N143"/>
    <mergeCell ref="C148:F148"/>
    <mergeCell ref="I148:J148"/>
    <mergeCell ref="L148:N148"/>
    <mergeCell ref="B151:I151"/>
    <mergeCell ref="J151:L151"/>
    <mergeCell ref="C146:F146"/>
    <mergeCell ref="I146:J146"/>
    <mergeCell ref="L146:N146"/>
    <mergeCell ref="C147:F147"/>
    <mergeCell ref="I147:J147"/>
    <mergeCell ref="L147:N147"/>
    <mergeCell ref="B155:I155"/>
    <mergeCell ref="J155:L155"/>
    <mergeCell ref="B156:I156"/>
    <mergeCell ref="J156:L156"/>
    <mergeCell ref="B157:I157"/>
    <mergeCell ref="J157:L157"/>
    <mergeCell ref="B152:I152"/>
    <mergeCell ref="J152:L152"/>
    <mergeCell ref="B153:I153"/>
    <mergeCell ref="J153:L153"/>
    <mergeCell ref="B154:I154"/>
    <mergeCell ref="J154:L154"/>
  </mergeCells>
  <hyperlinks>
    <hyperlink ref="J152" r:id="rId1"/>
    <hyperlink ref="J153" r:id="rId2"/>
    <hyperlink ref="J154" r:id="rId3"/>
    <hyperlink ref="J155" r:id="rId4"/>
    <hyperlink ref="J156" r:id="rId5"/>
    <hyperlink ref="J157" r:id="rId6"/>
  </hyperlinks>
  <pageMargins left="0.196850393700787" right="0.196850393700787" top="0.196850393700787" bottom="0.50251574803149601" header="0.196850393700787" footer="0.196850393700787"/>
  <pageSetup paperSize="0" orientation="landscape" horizontalDpi="300" verticalDpi="300"/>
  <headerFooter alignWithMargins="0">
    <oddFooter>&amp;L&amp;"Arial,Regular"&amp;10 Uživatel: DMZ.LOCAL\\kadlecova.zdena &amp;C&amp;"Arial,Regular"&amp;10 1/1 &amp;R&amp;"Arial,Regular"&amp;10 Čas reportu: 28.4.2020 6:55:42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9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C21" sqref="C21:F21"/>
    </sheetView>
  </sheetViews>
  <sheetFormatPr defaultRowHeight="15" x14ac:dyDescent="0.25"/>
  <cols>
    <col min="1" max="1" width="1.85546875" customWidth="1"/>
    <col min="2" max="2" width="8.85546875" customWidth="1"/>
    <col min="3" max="3" width="4.5703125" customWidth="1"/>
    <col min="4" max="4" width="1" customWidth="1"/>
    <col min="5" max="5" width="0.7109375" customWidth="1"/>
    <col min="6" max="6" width="34.85546875" customWidth="1"/>
    <col min="7" max="7" width="11.42578125" customWidth="1"/>
    <col min="8" max="8" width="13.42578125" customWidth="1"/>
    <col min="9" max="9" width="7" customWidth="1"/>
    <col min="10" max="10" width="6.42578125" customWidth="1"/>
    <col min="11" max="11" width="13.5703125" customWidth="1"/>
    <col min="12" max="12" width="13.42578125" customWidth="1"/>
    <col min="13" max="13" width="0" hidden="1" customWidth="1"/>
    <col min="14" max="14" width="0.28515625" customWidth="1"/>
    <col min="15" max="15" width="13.5703125" customWidth="1"/>
    <col min="16" max="17" width="13.42578125" customWidth="1"/>
    <col min="18" max="18" width="13.5703125" customWidth="1"/>
    <col min="19" max="20" width="13.42578125" customWidth="1"/>
  </cols>
  <sheetData>
    <row r="1" spans="2:20" ht="9.6" customHeight="1" x14ac:dyDescent="0.25"/>
    <row r="2" spans="2:20" ht="76.5" customHeight="1" x14ac:dyDescent="0.25">
      <c r="B2" s="37"/>
      <c r="C2" s="37"/>
      <c r="D2" s="37"/>
      <c r="F2" s="38" t="s">
        <v>0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5.0999999999999996" customHeight="1" x14ac:dyDescent="0.25"/>
    <row r="4" spans="2:20" ht="22.5" customHeight="1" x14ac:dyDescent="0.25">
      <c r="B4" s="39" t="s">
        <v>1</v>
      </c>
      <c r="C4" s="34"/>
      <c r="D4" s="40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4"/>
    </row>
    <row r="5" spans="2:20" ht="5.0999999999999996" customHeight="1" x14ac:dyDescent="0.25"/>
    <row r="6" spans="2:20" x14ac:dyDescent="0.25">
      <c r="B6" s="33" t="s">
        <v>3</v>
      </c>
      <c r="C6" s="33" t="s">
        <v>4</v>
      </c>
      <c r="D6" s="42"/>
      <c r="E6" s="42"/>
      <c r="F6" s="43"/>
      <c r="G6" s="33" t="s">
        <v>5</v>
      </c>
      <c r="H6" s="33" t="s">
        <v>6</v>
      </c>
      <c r="I6" s="36"/>
      <c r="J6" s="36"/>
      <c r="K6" s="34"/>
      <c r="L6" s="33" t="s">
        <v>7</v>
      </c>
      <c r="M6" s="42"/>
      <c r="N6" s="43"/>
      <c r="O6" s="33" t="s">
        <v>8</v>
      </c>
      <c r="P6" s="36"/>
      <c r="Q6" s="34"/>
      <c r="R6" s="33" t="s">
        <v>9</v>
      </c>
      <c r="S6" s="33" t="s">
        <v>10</v>
      </c>
      <c r="T6" s="33" t="s">
        <v>11</v>
      </c>
    </row>
    <row r="7" spans="2:20" x14ac:dyDescent="0.25">
      <c r="B7" s="41"/>
      <c r="C7" s="44"/>
      <c r="D7" s="37"/>
      <c r="E7" s="37"/>
      <c r="F7" s="45"/>
      <c r="G7" s="41"/>
      <c r="H7" s="33" t="s">
        <v>12</v>
      </c>
      <c r="I7" s="33" t="s">
        <v>13</v>
      </c>
      <c r="J7" s="43"/>
      <c r="K7" s="33" t="s">
        <v>14</v>
      </c>
      <c r="L7" s="44"/>
      <c r="M7" s="37"/>
      <c r="N7" s="45"/>
      <c r="O7" s="33" t="s">
        <v>15</v>
      </c>
      <c r="P7" s="34"/>
      <c r="Q7" s="33" t="s">
        <v>16</v>
      </c>
      <c r="R7" s="41"/>
      <c r="S7" s="41"/>
      <c r="T7" s="41"/>
    </row>
    <row r="8" spans="2:20" ht="45" x14ac:dyDescent="0.25">
      <c r="B8" s="35"/>
      <c r="C8" s="46"/>
      <c r="D8" s="47"/>
      <c r="E8" s="47"/>
      <c r="F8" s="48"/>
      <c r="G8" s="35"/>
      <c r="H8" s="35"/>
      <c r="I8" s="46"/>
      <c r="J8" s="48"/>
      <c r="K8" s="35"/>
      <c r="L8" s="46"/>
      <c r="M8" s="47"/>
      <c r="N8" s="48"/>
      <c r="O8" s="1" t="s">
        <v>17</v>
      </c>
      <c r="P8" s="1" t="s">
        <v>18</v>
      </c>
      <c r="Q8" s="35"/>
      <c r="R8" s="35"/>
      <c r="S8" s="35"/>
      <c r="T8" s="35"/>
    </row>
    <row r="9" spans="2:20" x14ac:dyDescent="0.25">
      <c r="B9" s="1" t="s">
        <v>19</v>
      </c>
      <c r="C9" s="33" t="s">
        <v>20</v>
      </c>
      <c r="D9" s="36"/>
      <c r="E9" s="36"/>
      <c r="F9" s="34"/>
      <c r="G9" s="1" t="s">
        <v>21</v>
      </c>
      <c r="H9" s="1" t="s">
        <v>22</v>
      </c>
      <c r="I9" s="33" t="s">
        <v>23</v>
      </c>
      <c r="J9" s="34"/>
      <c r="K9" s="1" t="s">
        <v>24</v>
      </c>
      <c r="L9" s="33" t="s">
        <v>25</v>
      </c>
      <c r="M9" s="36"/>
      <c r="N9" s="34"/>
      <c r="O9" s="1" t="s">
        <v>26</v>
      </c>
      <c r="P9" s="1" t="s">
        <v>27</v>
      </c>
      <c r="Q9" s="1" t="s">
        <v>28</v>
      </c>
      <c r="R9" s="1" t="s">
        <v>29</v>
      </c>
      <c r="S9" s="1" t="s">
        <v>30</v>
      </c>
      <c r="T9" s="1" t="s">
        <v>31</v>
      </c>
    </row>
    <row r="10" spans="2:20" x14ac:dyDescent="0.25">
      <c r="B10" s="2">
        <v>1</v>
      </c>
      <c r="C10" s="29" t="s">
        <v>32</v>
      </c>
      <c r="D10" s="21"/>
      <c r="E10" s="21"/>
      <c r="F10" s="21"/>
      <c r="G10" s="21"/>
      <c r="H10" s="3">
        <f>H11</f>
        <v>4269421</v>
      </c>
      <c r="I10" s="30">
        <f>I11</f>
        <v>4269421</v>
      </c>
      <c r="J10" s="23"/>
      <c r="K10" s="4"/>
      <c r="L10" s="30">
        <f>L11</f>
        <v>4269421</v>
      </c>
      <c r="M10" s="21"/>
      <c r="N10" s="23"/>
      <c r="O10" s="3">
        <v>0</v>
      </c>
      <c r="P10" s="3">
        <f>P11</f>
        <v>4269421</v>
      </c>
      <c r="Q10" s="3">
        <v>0</v>
      </c>
      <c r="R10" s="3">
        <v>0</v>
      </c>
      <c r="S10" s="3">
        <v>31272000</v>
      </c>
      <c r="T10" s="5">
        <v>0.13652537285750799</v>
      </c>
    </row>
    <row r="11" spans="2:20" x14ac:dyDescent="0.25">
      <c r="B11" s="7">
        <v>2</v>
      </c>
      <c r="C11" s="26" t="s">
        <v>33</v>
      </c>
      <c r="D11" s="27"/>
      <c r="E11" s="27"/>
      <c r="F11" s="27"/>
      <c r="G11" s="7" t="s">
        <v>34</v>
      </c>
      <c r="H11" s="8">
        <v>4269421</v>
      </c>
      <c r="I11" s="28">
        <v>4269421</v>
      </c>
      <c r="J11" s="23"/>
      <c r="K11" s="9"/>
      <c r="L11" s="28">
        <v>4269421</v>
      </c>
      <c r="M11" s="21"/>
      <c r="N11" s="23"/>
      <c r="O11" s="8">
        <v>0</v>
      </c>
      <c r="P11" s="8">
        <v>4269421</v>
      </c>
      <c r="Q11" s="8">
        <v>0</v>
      </c>
      <c r="R11" s="8">
        <v>0</v>
      </c>
      <c r="S11" s="8">
        <v>31272000</v>
      </c>
      <c r="T11" s="10">
        <v>0.13652537285750799</v>
      </c>
    </row>
    <row r="12" spans="2:20" x14ac:dyDescent="0.25">
      <c r="B12" s="2">
        <v>3</v>
      </c>
      <c r="C12" s="29" t="s">
        <v>35</v>
      </c>
      <c r="D12" s="21"/>
      <c r="E12" s="21"/>
      <c r="F12" s="21"/>
      <c r="G12" s="21"/>
      <c r="H12" s="3">
        <f>H13</f>
        <v>2006535</v>
      </c>
      <c r="I12" s="31">
        <f>I13</f>
        <v>2006535</v>
      </c>
      <c r="J12" s="32"/>
      <c r="K12" s="4"/>
      <c r="L12" s="30">
        <f>L13</f>
        <v>394597</v>
      </c>
      <c r="M12" s="21"/>
      <c r="N12" s="23"/>
      <c r="O12" s="3">
        <v>0</v>
      </c>
      <c r="P12" s="3">
        <f>P13</f>
        <v>197298</v>
      </c>
      <c r="Q12" s="3">
        <f>Q13</f>
        <v>197299</v>
      </c>
      <c r="R12" s="3">
        <f>R13</f>
        <v>1611938</v>
      </c>
      <c r="S12" s="3">
        <v>34773000</v>
      </c>
      <c r="T12" s="5">
        <v>5.7703826532079498E-2</v>
      </c>
    </row>
    <row r="13" spans="2:20" x14ac:dyDescent="0.25">
      <c r="B13" s="7">
        <v>4</v>
      </c>
      <c r="C13" s="55" t="s">
        <v>36</v>
      </c>
      <c r="D13" s="56"/>
      <c r="E13" s="56"/>
      <c r="F13" s="56"/>
      <c r="G13" s="7" t="s">
        <v>37</v>
      </c>
      <c r="H13" s="8">
        <v>2006535</v>
      </c>
      <c r="I13" s="28">
        <v>2006535</v>
      </c>
      <c r="J13" s="23"/>
      <c r="K13" s="9"/>
      <c r="L13" s="28">
        <v>394597</v>
      </c>
      <c r="M13" s="21"/>
      <c r="N13" s="23"/>
      <c r="O13" s="8">
        <v>0</v>
      </c>
      <c r="P13" s="8">
        <v>197298</v>
      </c>
      <c r="Q13" s="8">
        <v>197299</v>
      </c>
      <c r="R13" s="8">
        <v>1611938</v>
      </c>
      <c r="S13" s="8">
        <v>34773000</v>
      </c>
      <c r="T13" s="10">
        <v>5.7703826532079498E-2</v>
      </c>
    </row>
    <row r="14" spans="2:20" x14ac:dyDescent="0.25">
      <c r="B14" s="2">
        <v>5</v>
      </c>
      <c r="C14" s="29" t="s">
        <v>38</v>
      </c>
      <c r="D14" s="21"/>
      <c r="E14" s="21"/>
      <c r="F14" s="21"/>
      <c r="G14" s="21"/>
      <c r="H14" s="3">
        <f>SUM(H15:H113)</f>
        <v>19981599</v>
      </c>
      <c r="I14" s="30">
        <f>SUM(I15:J113)</f>
        <v>11567080</v>
      </c>
      <c r="J14" s="23"/>
      <c r="K14" s="3">
        <f>SUM(K15:K113)</f>
        <v>8414519</v>
      </c>
      <c r="L14" s="30">
        <f>SUM(L15:N113)</f>
        <v>21578702</v>
      </c>
      <c r="M14" s="21"/>
      <c r="N14" s="23"/>
      <c r="O14" s="3">
        <v>0</v>
      </c>
      <c r="P14" s="3">
        <f>SUM(P15:P113)</f>
        <v>20304702</v>
      </c>
      <c r="Q14" s="3">
        <f>SUM(Q15:Q113)</f>
        <v>1274000</v>
      </c>
      <c r="R14" s="3">
        <f>SUM(R15:R113)</f>
        <v>63458.34</v>
      </c>
      <c r="S14" s="3">
        <v>522689000</v>
      </c>
      <c r="T14" s="5">
        <v>3.8228464784986899E-2</v>
      </c>
    </row>
    <row r="15" spans="2:20" x14ac:dyDescent="0.25">
      <c r="B15" s="7">
        <v>6</v>
      </c>
      <c r="C15" s="26" t="s">
        <v>39</v>
      </c>
      <c r="D15" s="27"/>
      <c r="E15" s="27"/>
      <c r="F15" s="27"/>
      <c r="G15" s="7" t="s">
        <v>40</v>
      </c>
      <c r="H15" s="8">
        <f>I15+K15</f>
        <v>1487840</v>
      </c>
      <c r="I15" s="28">
        <f>ROUND('Přehled kladných výsledků hospo'!I15:J15,0)</f>
        <v>1356999</v>
      </c>
      <c r="J15" s="23"/>
      <c r="K15" s="8">
        <f>ROUND('Přehled kladných výsledků hospo'!K15,0)</f>
        <v>130841</v>
      </c>
      <c r="L15" s="28">
        <f>ROUND('Přehled kladných výsledků hospo'!L15:N15,0)</f>
        <v>1487840</v>
      </c>
      <c r="M15" s="21"/>
      <c r="N15" s="23"/>
      <c r="O15" s="8">
        <v>0</v>
      </c>
      <c r="P15" s="8">
        <f>ROUND('Přehled kladných výsledků hospo'!P15,0)</f>
        <v>1422840</v>
      </c>
      <c r="Q15" s="8">
        <v>65000</v>
      </c>
      <c r="R15" s="8">
        <v>0</v>
      </c>
      <c r="S15" s="8">
        <v>16199000</v>
      </c>
      <c r="T15" s="10">
        <v>9.1847651089573407E-2</v>
      </c>
    </row>
    <row r="16" spans="2:20" x14ac:dyDescent="0.25">
      <c r="B16" s="7">
        <v>7</v>
      </c>
      <c r="C16" s="26" t="s">
        <v>41</v>
      </c>
      <c r="D16" s="27"/>
      <c r="E16" s="27"/>
      <c r="F16" s="27"/>
      <c r="G16" s="7" t="s">
        <v>42</v>
      </c>
      <c r="H16" s="8">
        <f t="shared" ref="H16:H79" si="0">I16+K16</f>
        <v>1355241</v>
      </c>
      <c r="I16" s="28">
        <f>ROUND('Přehled kladných výsledků hospo'!I16:J16,0)</f>
        <v>1312188</v>
      </c>
      <c r="J16" s="23"/>
      <c r="K16" s="8">
        <f>ROUND('Přehled kladných výsledků hospo'!K16,0)</f>
        <v>43053</v>
      </c>
      <c r="L16" s="28">
        <f>ROUND('Přehled kladných výsledků hospo'!L16:N16,0)</f>
        <v>1355241</v>
      </c>
      <c r="M16" s="21"/>
      <c r="N16" s="23"/>
      <c r="O16" s="8">
        <v>0</v>
      </c>
      <c r="P16" s="8">
        <f>ROUND('Přehled kladných výsledků hospo'!P16,0)</f>
        <v>1315241</v>
      </c>
      <c r="Q16" s="8">
        <v>40000</v>
      </c>
      <c r="R16" s="8">
        <v>0</v>
      </c>
      <c r="S16" s="8">
        <v>10764000</v>
      </c>
      <c r="T16" s="10">
        <v>0.12590495633593499</v>
      </c>
    </row>
    <row r="17" spans="2:20" x14ac:dyDescent="0.25">
      <c r="B17" s="7">
        <v>8</v>
      </c>
      <c r="C17" s="26" t="s">
        <v>43</v>
      </c>
      <c r="D17" s="27"/>
      <c r="E17" s="27"/>
      <c r="F17" s="27"/>
      <c r="G17" s="7" t="s">
        <v>44</v>
      </c>
      <c r="H17" s="8">
        <f t="shared" si="0"/>
        <v>1279726</v>
      </c>
      <c r="I17" s="28">
        <f>ROUND('Přehled kladných výsledků hospo'!I17:J17,0)</f>
        <v>1019880</v>
      </c>
      <c r="J17" s="23"/>
      <c r="K17" s="8">
        <f>ROUND('Přehled kladných výsledků hospo'!K17,0)</f>
        <v>259846</v>
      </c>
      <c r="L17" s="28">
        <f>ROUND('Přehled kladných výsledků hospo'!L17:N17,0)</f>
        <v>1279726</v>
      </c>
      <c r="M17" s="21"/>
      <c r="N17" s="23"/>
      <c r="O17" s="8">
        <v>0</v>
      </c>
      <c r="P17" s="8">
        <f>ROUND('Přehled kladných výsledků hospo'!P17,0)</f>
        <v>1129726</v>
      </c>
      <c r="Q17" s="8">
        <v>150000</v>
      </c>
      <c r="R17" s="8">
        <v>0</v>
      </c>
      <c r="S17" s="8">
        <v>6402000</v>
      </c>
      <c r="T17" s="10">
        <v>0.19989467822555501</v>
      </c>
    </row>
    <row r="18" spans="2:20" x14ac:dyDescent="0.25">
      <c r="B18" s="7">
        <v>9</v>
      </c>
      <c r="C18" s="26" t="s">
        <v>45</v>
      </c>
      <c r="D18" s="27"/>
      <c r="E18" s="27"/>
      <c r="F18" s="27"/>
      <c r="G18" s="7" t="s">
        <v>46</v>
      </c>
      <c r="H18" s="8">
        <f t="shared" si="0"/>
        <v>1206554</v>
      </c>
      <c r="I18" s="28">
        <f>ROUND('Přehled kladných výsledků hospo'!I18:J18,0)</f>
        <v>-104587</v>
      </c>
      <c r="J18" s="23"/>
      <c r="K18" s="8">
        <f>ROUND('Přehled kladných výsledků hospo'!K18,0)</f>
        <v>1311141</v>
      </c>
      <c r="L18" s="28">
        <f>ROUND('Přehled kladných výsledků hospo'!L18:N18,0)</f>
        <v>1206554</v>
      </c>
      <c r="M18" s="21"/>
      <c r="N18" s="23"/>
      <c r="O18" s="8">
        <v>0</v>
      </c>
      <c r="P18" s="8">
        <f>ROUND('Přehled kladných výsledků hospo'!P18,0)</f>
        <v>1206554</v>
      </c>
      <c r="Q18" s="8">
        <v>0</v>
      </c>
      <c r="R18" s="8">
        <v>0</v>
      </c>
      <c r="S18" s="8">
        <v>1251000</v>
      </c>
      <c r="T18" s="10">
        <v>0.96447172661870495</v>
      </c>
    </row>
    <row r="19" spans="2:20" x14ac:dyDescent="0.25">
      <c r="B19" s="7">
        <v>10</v>
      </c>
      <c r="C19" s="26" t="s">
        <v>47</v>
      </c>
      <c r="D19" s="27"/>
      <c r="E19" s="27"/>
      <c r="F19" s="27"/>
      <c r="G19" s="7" t="s">
        <v>48</v>
      </c>
      <c r="H19" s="8">
        <f t="shared" si="0"/>
        <v>997925</v>
      </c>
      <c r="I19" s="28">
        <f>ROUND('Přehled kladných výsledků hospo'!I19:J19,0)</f>
        <v>997925</v>
      </c>
      <c r="J19" s="23"/>
      <c r="K19" s="8">
        <f>ROUND('Přehled kladných výsledků hospo'!K19,0)</f>
        <v>0</v>
      </c>
      <c r="L19" s="28">
        <f>ROUND('Přehled kladných výsledků hospo'!L19:N19,0)</f>
        <v>997925</v>
      </c>
      <c r="M19" s="21"/>
      <c r="N19" s="23"/>
      <c r="O19" s="8">
        <v>0</v>
      </c>
      <c r="P19" s="8">
        <f>ROUND('Přehled kladných výsledků hospo'!P19,0)</f>
        <v>997925</v>
      </c>
      <c r="Q19" s="8">
        <v>0</v>
      </c>
      <c r="R19" s="8">
        <v>0</v>
      </c>
      <c r="S19" s="8">
        <v>5749000</v>
      </c>
      <c r="T19" s="10">
        <v>0.17358240737519601</v>
      </c>
    </row>
    <row r="20" spans="2:20" x14ac:dyDescent="0.25">
      <c r="B20" s="7">
        <v>11</v>
      </c>
      <c r="C20" s="26" t="s">
        <v>49</v>
      </c>
      <c r="D20" s="27"/>
      <c r="E20" s="27"/>
      <c r="F20" s="27"/>
      <c r="G20" s="7" t="s">
        <v>50</v>
      </c>
      <c r="H20" s="8">
        <f t="shared" si="0"/>
        <v>790726</v>
      </c>
      <c r="I20" s="28">
        <f>ROUND('Přehled kladných výsledků hospo'!I20:J20,0)</f>
        <v>708770</v>
      </c>
      <c r="J20" s="23"/>
      <c r="K20" s="8">
        <f>ROUND('Přehled kladných výsledků hospo'!K20,0)</f>
        <v>81956</v>
      </c>
      <c r="L20" s="28">
        <f>ROUND('Přehled kladných výsledků hospo'!L20:N20,0)</f>
        <v>790726</v>
      </c>
      <c r="M20" s="21"/>
      <c r="N20" s="23"/>
      <c r="O20" s="8">
        <v>0</v>
      </c>
      <c r="P20" s="8">
        <f>ROUND('Přehled kladných výsledků hospo'!P20,0)</f>
        <v>790726</v>
      </c>
      <c r="Q20" s="8">
        <v>0</v>
      </c>
      <c r="R20" s="8">
        <v>0</v>
      </c>
      <c r="S20" s="8">
        <v>9688000</v>
      </c>
      <c r="T20" s="10">
        <v>8.1619097853013994E-2</v>
      </c>
    </row>
    <row r="21" spans="2:20" x14ac:dyDescent="0.25">
      <c r="B21" s="7">
        <v>12</v>
      </c>
      <c r="C21" s="26" t="s">
        <v>51</v>
      </c>
      <c r="D21" s="27"/>
      <c r="E21" s="27"/>
      <c r="F21" s="27"/>
      <c r="G21" s="7" t="s">
        <v>52</v>
      </c>
      <c r="H21" s="8">
        <f t="shared" si="0"/>
        <v>772537</v>
      </c>
      <c r="I21" s="28">
        <f>ROUND('Přehled kladných výsledků hospo'!I21:J21,0)</f>
        <v>544770</v>
      </c>
      <c r="J21" s="23"/>
      <c r="K21" s="8">
        <f>ROUND('Přehled kladných výsledků hospo'!K21,0)</f>
        <v>227767</v>
      </c>
      <c r="L21" s="28">
        <f>ROUND('Přehled kladných výsledků hospo'!L21:N21,0)</f>
        <v>772537</v>
      </c>
      <c r="M21" s="21"/>
      <c r="N21" s="23"/>
      <c r="O21" s="8">
        <v>0</v>
      </c>
      <c r="P21" s="8">
        <f>ROUND('Přehled kladných výsledků hospo'!P21,0)</f>
        <v>772537</v>
      </c>
      <c r="Q21" s="8">
        <v>0</v>
      </c>
      <c r="R21" s="8">
        <v>0</v>
      </c>
      <c r="S21" s="8">
        <v>8988000</v>
      </c>
      <c r="T21" s="10">
        <v>8.5952054962171801E-2</v>
      </c>
    </row>
    <row r="22" spans="2:20" x14ac:dyDescent="0.25">
      <c r="B22" s="7">
        <v>13</v>
      </c>
      <c r="C22" s="26" t="s">
        <v>53</v>
      </c>
      <c r="D22" s="27"/>
      <c r="E22" s="27"/>
      <c r="F22" s="27"/>
      <c r="G22" s="7" t="s">
        <v>54</v>
      </c>
      <c r="H22" s="8">
        <f t="shared" si="0"/>
        <v>721404</v>
      </c>
      <c r="I22" s="28">
        <f>ROUND('Přehled kladných výsledků hospo'!I22:J22,0)</f>
        <v>718904</v>
      </c>
      <c r="J22" s="23"/>
      <c r="K22" s="8">
        <f>ROUND('Přehled kladných výsledků hospo'!K22,0)</f>
        <v>2500</v>
      </c>
      <c r="L22" s="28">
        <f>ROUND('Přehled kladných výsledků hospo'!L22:N22,0)</f>
        <v>721404</v>
      </c>
      <c r="M22" s="21"/>
      <c r="N22" s="23"/>
      <c r="O22" s="8">
        <v>0</v>
      </c>
      <c r="P22" s="8">
        <f>ROUND('Přehled kladných výsledků hospo'!P22,0)</f>
        <v>721404</v>
      </c>
      <c r="Q22" s="8">
        <v>0</v>
      </c>
      <c r="R22" s="8">
        <v>0</v>
      </c>
      <c r="S22" s="8">
        <v>3402000</v>
      </c>
      <c r="T22" s="10">
        <v>0.212052807172252</v>
      </c>
    </row>
    <row r="23" spans="2:20" x14ac:dyDescent="0.25">
      <c r="B23" s="7">
        <v>14</v>
      </c>
      <c r="C23" s="26" t="s">
        <v>55</v>
      </c>
      <c r="D23" s="27"/>
      <c r="E23" s="27"/>
      <c r="F23" s="27"/>
      <c r="G23" s="7" t="s">
        <v>56</v>
      </c>
      <c r="H23" s="8">
        <f t="shared" si="0"/>
        <v>682033</v>
      </c>
      <c r="I23" s="28">
        <f>ROUND('Přehled kladných výsledků hospo'!I23:J23,0)</f>
        <v>556729</v>
      </c>
      <c r="J23" s="23"/>
      <c r="K23" s="8">
        <f>ROUND('Přehled kladných výsledků hospo'!K23,0)</f>
        <v>125304</v>
      </c>
      <c r="L23" s="28">
        <f>ROUND('Přehled kladných výsledků hospo'!L23:N23,0)</f>
        <v>682033</v>
      </c>
      <c r="M23" s="21"/>
      <c r="N23" s="23"/>
      <c r="O23" s="8">
        <v>0</v>
      </c>
      <c r="P23" s="8">
        <f>ROUND('Přehled kladných výsledků hospo'!P23,0)</f>
        <v>682033</v>
      </c>
      <c r="Q23" s="8">
        <v>0</v>
      </c>
      <c r="R23" s="8">
        <v>0</v>
      </c>
      <c r="S23" s="8">
        <v>14031000</v>
      </c>
      <c r="T23" s="10">
        <v>4.8608984391704101E-2</v>
      </c>
    </row>
    <row r="24" spans="2:20" x14ac:dyDescent="0.25">
      <c r="B24" s="7">
        <v>15</v>
      </c>
      <c r="C24" s="26" t="s">
        <v>57</v>
      </c>
      <c r="D24" s="27"/>
      <c r="E24" s="27"/>
      <c r="F24" s="27"/>
      <c r="G24" s="7" t="s">
        <v>58</v>
      </c>
      <c r="H24" s="8">
        <f t="shared" si="0"/>
        <v>624185</v>
      </c>
      <c r="I24" s="28">
        <f>ROUND('Přehled kladných výsledků hospo'!I24:J24,0)</f>
        <v>572946</v>
      </c>
      <c r="J24" s="23"/>
      <c r="K24" s="8">
        <v>51239</v>
      </c>
      <c r="L24" s="28">
        <f>ROUND('Přehled kladných výsledků hospo'!L24:N24,0)</f>
        <v>624185</v>
      </c>
      <c r="M24" s="21"/>
      <c r="N24" s="23"/>
      <c r="O24" s="8">
        <v>0</v>
      </c>
      <c r="P24" s="8">
        <f>ROUND('Přehled kladných výsledků hospo'!P24,0)</f>
        <v>574185</v>
      </c>
      <c r="Q24" s="8">
        <v>50000</v>
      </c>
      <c r="R24" s="8">
        <v>0</v>
      </c>
      <c r="S24" s="8">
        <v>4424000</v>
      </c>
      <c r="T24" s="10">
        <v>0.14109059222423101</v>
      </c>
    </row>
    <row r="25" spans="2:20" x14ac:dyDescent="0.25">
      <c r="B25" s="7">
        <v>16</v>
      </c>
      <c r="C25" s="55" t="s">
        <v>59</v>
      </c>
      <c r="D25" s="56"/>
      <c r="E25" s="56"/>
      <c r="F25" s="56"/>
      <c r="G25" s="7" t="s">
        <v>60</v>
      </c>
      <c r="H25" s="8">
        <f t="shared" si="0"/>
        <v>602842</v>
      </c>
      <c r="I25" s="28">
        <f>ROUND('Přehled kladných výsledků hospo'!I25:J25,0)</f>
        <v>602842</v>
      </c>
      <c r="J25" s="23"/>
      <c r="K25" s="8">
        <f>ROUND('Přehled kladných výsledků hospo'!K25,0)</f>
        <v>0</v>
      </c>
      <c r="L25" s="28">
        <f>ROUND('Přehled kladných výsledků hospo'!L25:N25,0)</f>
        <v>744457</v>
      </c>
      <c r="M25" s="21"/>
      <c r="N25" s="23"/>
      <c r="O25" s="8">
        <v>0</v>
      </c>
      <c r="P25" s="8">
        <f>ROUND('Přehled kladných výsledků hospo'!P25,0)</f>
        <v>744457</v>
      </c>
      <c r="Q25" s="8">
        <v>0</v>
      </c>
      <c r="R25" s="8">
        <v>0</v>
      </c>
      <c r="S25" s="8">
        <v>3349000</v>
      </c>
      <c r="T25" s="10">
        <v>0.18000669453568199</v>
      </c>
    </row>
    <row r="26" spans="2:20" x14ac:dyDescent="0.25">
      <c r="B26" s="7">
        <v>17</v>
      </c>
      <c r="C26" s="26" t="s">
        <v>61</v>
      </c>
      <c r="D26" s="27"/>
      <c r="E26" s="27"/>
      <c r="F26" s="27"/>
      <c r="G26" s="7" t="s">
        <v>62</v>
      </c>
      <c r="H26" s="8">
        <f t="shared" si="0"/>
        <v>578273</v>
      </c>
      <c r="I26" s="28">
        <f>ROUND('Přehled kladných výsledků hospo'!I26:J26,0)</f>
        <v>-85878</v>
      </c>
      <c r="J26" s="23"/>
      <c r="K26" s="8">
        <f>ROUND('Přehled kladných výsledků hospo'!K26,0)</f>
        <v>664151</v>
      </c>
      <c r="L26" s="28">
        <f>ROUND('Přehled kladných výsledků hospo'!L26:N26,0)</f>
        <v>578273</v>
      </c>
      <c r="M26" s="21"/>
      <c r="N26" s="23"/>
      <c r="O26" s="8">
        <v>0</v>
      </c>
      <c r="P26" s="8">
        <f>ROUND('Přehled kladných výsledků hospo'!P26,0)</f>
        <v>578273</v>
      </c>
      <c r="Q26" s="8">
        <v>0</v>
      </c>
      <c r="R26" s="8">
        <v>0</v>
      </c>
      <c r="S26" s="8">
        <v>5908000</v>
      </c>
      <c r="T26" s="10">
        <v>9.7879730873391996E-2</v>
      </c>
    </row>
    <row r="27" spans="2:20" x14ac:dyDescent="0.25">
      <c r="B27" s="7">
        <v>18</v>
      </c>
      <c r="C27" s="26" t="s">
        <v>63</v>
      </c>
      <c r="D27" s="27"/>
      <c r="E27" s="27"/>
      <c r="F27" s="27"/>
      <c r="G27" s="7" t="s">
        <v>64</v>
      </c>
      <c r="H27" s="8">
        <f t="shared" si="0"/>
        <v>561041</v>
      </c>
      <c r="I27" s="28">
        <f>ROUND('Přehled kladných výsledků hospo'!I27:J27,0)</f>
        <v>428556</v>
      </c>
      <c r="J27" s="23"/>
      <c r="K27" s="8">
        <f>ROUND('Přehled kladných výsledků hospo'!K27,0)</f>
        <v>132485</v>
      </c>
      <c r="L27" s="28">
        <f>ROUND('Přehled kladných výsledků hospo'!L27:N27,0)</f>
        <v>561041</v>
      </c>
      <c r="M27" s="21"/>
      <c r="N27" s="23"/>
      <c r="O27" s="8">
        <v>0</v>
      </c>
      <c r="P27" s="8">
        <f>ROUND('Přehled kladných výsledků hospo'!P27,0)</f>
        <v>561041</v>
      </c>
      <c r="Q27" s="8">
        <v>0</v>
      </c>
      <c r="R27" s="8">
        <v>0</v>
      </c>
      <c r="S27" s="8">
        <v>3197000</v>
      </c>
      <c r="T27" s="10">
        <v>0.17548975289333801</v>
      </c>
    </row>
    <row r="28" spans="2:20" x14ac:dyDescent="0.25">
      <c r="B28" s="7">
        <v>19</v>
      </c>
      <c r="C28" s="26" t="s">
        <v>65</v>
      </c>
      <c r="D28" s="27"/>
      <c r="E28" s="27"/>
      <c r="F28" s="27"/>
      <c r="G28" s="7" t="s">
        <v>66</v>
      </c>
      <c r="H28" s="8">
        <f t="shared" si="0"/>
        <v>540931</v>
      </c>
      <c r="I28" s="28">
        <v>-333291</v>
      </c>
      <c r="J28" s="23"/>
      <c r="K28" s="8">
        <f>ROUND('Přehled kladných výsledků hospo'!K28,0)</f>
        <v>874222</v>
      </c>
      <c r="L28" s="28">
        <f>ROUND('Přehled kladných výsledků hospo'!L28:N28,0)</f>
        <v>540931</v>
      </c>
      <c r="M28" s="21"/>
      <c r="N28" s="23"/>
      <c r="O28" s="8">
        <v>0</v>
      </c>
      <c r="P28" s="8">
        <f>ROUND('Přehled kladných výsledků hospo'!P28,0)</f>
        <v>270931</v>
      </c>
      <c r="Q28" s="8">
        <v>270000</v>
      </c>
      <c r="R28" s="8">
        <v>0</v>
      </c>
      <c r="S28" s="8">
        <v>12854000</v>
      </c>
      <c r="T28" s="10">
        <v>4.2082687879259402E-2</v>
      </c>
    </row>
    <row r="29" spans="2:20" x14ac:dyDescent="0.25">
      <c r="B29" s="7">
        <v>20</v>
      </c>
      <c r="C29" s="26" t="s">
        <v>67</v>
      </c>
      <c r="D29" s="27"/>
      <c r="E29" s="27"/>
      <c r="F29" s="27"/>
      <c r="G29" s="7" t="s">
        <v>68</v>
      </c>
      <c r="H29" s="8">
        <f t="shared" si="0"/>
        <v>532377</v>
      </c>
      <c r="I29" s="28">
        <f>ROUND('Přehled kladných výsledků hospo'!I29:J29,0)</f>
        <v>-313891</v>
      </c>
      <c r="J29" s="23"/>
      <c r="K29" s="8">
        <f>ROUND('Přehled kladných výsledků hospo'!K29,0)</f>
        <v>846268</v>
      </c>
      <c r="L29" s="28">
        <f>ROUND('Přehled kladných výsledků hospo'!L29:N29,0)</f>
        <v>532377</v>
      </c>
      <c r="M29" s="21"/>
      <c r="N29" s="23"/>
      <c r="O29" s="8">
        <v>0</v>
      </c>
      <c r="P29" s="8">
        <f>ROUND('Přehled kladných výsledků hospo'!P29,0)</f>
        <v>266377</v>
      </c>
      <c r="Q29" s="8">
        <v>266000</v>
      </c>
      <c r="R29" s="8">
        <v>0</v>
      </c>
      <c r="S29" s="8">
        <v>16897000</v>
      </c>
      <c r="T29" s="10">
        <v>3.1507182340060398E-2</v>
      </c>
    </row>
    <row r="30" spans="2:20" x14ac:dyDescent="0.25">
      <c r="B30" s="7">
        <v>21</v>
      </c>
      <c r="C30" s="26" t="s">
        <v>69</v>
      </c>
      <c r="D30" s="27"/>
      <c r="E30" s="27"/>
      <c r="F30" s="27"/>
      <c r="G30" s="7" t="s">
        <v>70</v>
      </c>
      <c r="H30" s="8">
        <f t="shared" si="0"/>
        <v>481152</v>
      </c>
      <c r="I30" s="28">
        <f>ROUND('Přehled kladných výsledků hospo'!I30:J30,0)</f>
        <v>481152</v>
      </c>
      <c r="J30" s="23"/>
      <c r="K30" s="8">
        <f>ROUND('Přehled kladných výsledků hospo'!K30,0)</f>
        <v>0</v>
      </c>
      <c r="L30" s="28">
        <f>ROUND('Přehled kladných výsledků hospo'!L30:N30,0)</f>
        <v>481152</v>
      </c>
      <c r="M30" s="21"/>
      <c r="N30" s="23"/>
      <c r="O30" s="8">
        <v>0</v>
      </c>
      <c r="P30" s="8">
        <f>ROUND('Přehled kladných výsledků hospo'!P30,0)</f>
        <v>481152</v>
      </c>
      <c r="Q30" s="8">
        <v>0</v>
      </c>
      <c r="R30" s="8">
        <v>0</v>
      </c>
      <c r="S30" s="8">
        <v>3622000</v>
      </c>
      <c r="T30" s="10">
        <v>0.13284160684704599</v>
      </c>
    </row>
    <row r="31" spans="2:20" x14ac:dyDescent="0.25">
      <c r="B31" s="7">
        <v>22</v>
      </c>
      <c r="C31" s="26" t="s">
        <v>71</v>
      </c>
      <c r="D31" s="27"/>
      <c r="E31" s="27"/>
      <c r="F31" s="27"/>
      <c r="G31" s="7" t="s">
        <v>72</v>
      </c>
      <c r="H31" s="8">
        <f t="shared" si="0"/>
        <v>390178</v>
      </c>
      <c r="I31" s="28">
        <f>ROUND('Přehled kladných výsledků hospo'!I31:J31,0)</f>
        <v>226451</v>
      </c>
      <c r="J31" s="23"/>
      <c r="K31" s="8">
        <f>ROUND('Přehled kladných výsledků hospo'!K31,0)</f>
        <v>163727</v>
      </c>
      <c r="L31" s="28">
        <f>ROUND('Přehled kladných výsledků hospo'!L31:N31,0)</f>
        <v>390178</v>
      </c>
      <c r="M31" s="21"/>
      <c r="N31" s="23"/>
      <c r="O31" s="8">
        <v>0</v>
      </c>
      <c r="P31" s="8">
        <f>ROUND('Přehled kladných výsledků hospo'!P31,0)</f>
        <v>390178</v>
      </c>
      <c r="Q31" s="8">
        <v>0</v>
      </c>
      <c r="R31" s="8">
        <v>0</v>
      </c>
      <c r="S31" s="8">
        <v>10966000</v>
      </c>
      <c r="T31" s="10">
        <v>3.5580733175268997E-2</v>
      </c>
    </row>
    <row r="32" spans="2:20" x14ac:dyDescent="0.25">
      <c r="B32" s="7">
        <v>23</v>
      </c>
      <c r="C32" s="26" t="s">
        <v>73</v>
      </c>
      <c r="D32" s="27"/>
      <c r="E32" s="27"/>
      <c r="F32" s="27"/>
      <c r="G32" s="7" t="s">
        <v>74</v>
      </c>
      <c r="H32" s="8">
        <f t="shared" si="0"/>
        <v>367245</v>
      </c>
      <c r="I32" s="28">
        <f>ROUND('Přehled kladných výsledků hospo'!I32:J32,0)</f>
        <v>367245</v>
      </c>
      <c r="J32" s="23"/>
      <c r="K32" s="8">
        <f>ROUND('Přehled kladných výsledků hospo'!K32,0)</f>
        <v>0</v>
      </c>
      <c r="L32" s="28">
        <f>ROUND('Přehled kladných výsledků hospo'!L32:N32,0)</f>
        <v>367245</v>
      </c>
      <c r="M32" s="21"/>
      <c r="N32" s="23"/>
      <c r="O32" s="8">
        <v>0</v>
      </c>
      <c r="P32" s="8">
        <f>ROUND('Přehled kladných výsledků hospo'!P32,0)</f>
        <v>337245</v>
      </c>
      <c r="Q32" s="8">
        <v>30000</v>
      </c>
      <c r="R32" s="8">
        <v>0</v>
      </c>
      <c r="S32" s="8">
        <v>4247000</v>
      </c>
      <c r="T32" s="10">
        <v>8.6471737697198001E-2</v>
      </c>
    </row>
    <row r="33" spans="2:20" x14ac:dyDescent="0.25">
      <c r="B33" s="7">
        <v>24</v>
      </c>
      <c r="C33" s="26" t="s">
        <v>75</v>
      </c>
      <c r="D33" s="27"/>
      <c r="E33" s="27"/>
      <c r="F33" s="27"/>
      <c r="G33" s="7" t="s">
        <v>76</v>
      </c>
      <c r="H33" s="8">
        <f t="shared" si="0"/>
        <v>366544</v>
      </c>
      <c r="I33" s="28">
        <f>ROUND('Přehled kladných výsledků hospo'!I33:J33,0)</f>
        <v>366544</v>
      </c>
      <c r="J33" s="23"/>
      <c r="K33" s="8">
        <f>ROUND('Přehled kladných výsledků hospo'!K33,0)</f>
        <v>0</v>
      </c>
      <c r="L33" s="28">
        <f>ROUND('Přehled kladných výsledků hospo'!L33:N33,0)</f>
        <v>366544</v>
      </c>
      <c r="M33" s="21"/>
      <c r="N33" s="23"/>
      <c r="O33" s="8">
        <v>0</v>
      </c>
      <c r="P33" s="8">
        <f>ROUND('Přehled kladných výsledků hospo'!P33,0)</f>
        <v>366544</v>
      </c>
      <c r="Q33" s="8">
        <v>0</v>
      </c>
      <c r="R33" s="8">
        <v>0</v>
      </c>
      <c r="S33" s="8">
        <v>1362000</v>
      </c>
      <c r="T33" s="10">
        <v>0.26912193832599102</v>
      </c>
    </row>
    <row r="34" spans="2:20" x14ac:dyDescent="0.25">
      <c r="B34" s="7">
        <v>25</v>
      </c>
      <c r="C34" s="55" t="s">
        <v>77</v>
      </c>
      <c r="D34" s="56"/>
      <c r="E34" s="56"/>
      <c r="F34" s="56"/>
      <c r="G34" s="7" t="s">
        <v>78</v>
      </c>
      <c r="H34" s="8">
        <f t="shared" si="0"/>
        <v>360760</v>
      </c>
      <c r="I34" s="28">
        <f>ROUND('Přehled kladných výsledků hospo'!I34:J34,0)</f>
        <v>360760</v>
      </c>
      <c r="J34" s="23"/>
      <c r="K34" s="8">
        <f>ROUND('Přehled kladných výsledků hospo'!K34,0)</f>
        <v>0</v>
      </c>
      <c r="L34" s="28">
        <f>ROUND('Přehled kladných výsledků hospo'!L34:N34,0)</f>
        <v>369960</v>
      </c>
      <c r="M34" s="21"/>
      <c r="N34" s="23"/>
      <c r="O34" s="8">
        <v>0</v>
      </c>
      <c r="P34" s="8">
        <f>ROUND('Přehled kladných výsledků hospo'!P34,0)</f>
        <v>369960</v>
      </c>
      <c r="Q34" s="8">
        <v>0</v>
      </c>
      <c r="R34" s="8">
        <v>0</v>
      </c>
      <c r="S34" s="8">
        <v>6541000</v>
      </c>
      <c r="T34" s="10">
        <v>5.5153687509555099E-2</v>
      </c>
    </row>
    <row r="35" spans="2:20" x14ac:dyDescent="0.25">
      <c r="B35" s="7">
        <v>26</v>
      </c>
      <c r="C35" s="26" t="s">
        <v>79</v>
      </c>
      <c r="D35" s="27"/>
      <c r="E35" s="27"/>
      <c r="F35" s="27"/>
      <c r="G35" s="7" t="s">
        <v>80</v>
      </c>
      <c r="H35" s="8">
        <f t="shared" si="0"/>
        <v>357197</v>
      </c>
      <c r="I35" s="28">
        <v>254803</v>
      </c>
      <c r="J35" s="23"/>
      <c r="K35" s="8">
        <f>ROUND('Přehled kladných výsledků hospo'!K35,0)</f>
        <v>102394</v>
      </c>
      <c r="L35" s="28">
        <f>ROUND('Přehled kladných výsledků hospo'!L35:N35,0)</f>
        <v>357197</v>
      </c>
      <c r="M35" s="21"/>
      <c r="N35" s="23"/>
      <c r="O35" s="8">
        <v>0</v>
      </c>
      <c r="P35" s="8">
        <f>ROUND('Přehled kladných výsledků hospo'!P35,0)</f>
        <v>357197</v>
      </c>
      <c r="Q35" s="8">
        <v>0</v>
      </c>
      <c r="R35" s="8">
        <v>0</v>
      </c>
      <c r="S35" s="8">
        <v>3422000</v>
      </c>
      <c r="T35" s="10">
        <v>0.10438265049678599</v>
      </c>
    </row>
    <row r="36" spans="2:20" x14ac:dyDescent="0.25">
      <c r="B36" s="7">
        <v>27</v>
      </c>
      <c r="C36" s="26" t="s">
        <v>81</v>
      </c>
      <c r="D36" s="27"/>
      <c r="E36" s="27"/>
      <c r="F36" s="27"/>
      <c r="G36" s="7" t="s">
        <v>82</v>
      </c>
      <c r="H36" s="8">
        <f t="shared" si="0"/>
        <v>297962</v>
      </c>
      <c r="I36" s="28">
        <f>ROUND('Přehled kladných výsledků hospo'!I36:J36,0)</f>
        <v>205171</v>
      </c>
      <c r="J36" s="23"/>
      <c r="K36" s="8">
        <f>ROUND('Přehled kladných výsledků hospo'!K36,0)</f>
        <v>92791</v>
      </c>
      <c r="L36" s="28">
        <f>ROUND('Přehled kladných výsledků hospo'!L36:N36,0)</f>
        <v>297962</v>
      </c>
      <c r="M36" s="21"/>
      <c r="N36" s="23"/>
      <c r="O36" s="8">
        <v>0</v>
      </c>
      <c r="P36" s="8">
        <f>ROUND('Přehled kladných výsledků hospo'!P36,0)</f>
        <v>251962</v>
      </c>
      <c r="Q36" s="8">
        <v>46000</v>
      </c>
      <c r="R36" s="8">
        <v>0</v>
      </c>
      <c r="S36" s="8">
        <v>4860000</v>
      </c>
      <c r="T36" s="10">
        <v>6.1308987654321002E-2</v>
      </c>
    </row>
    <row r="37" spans="2:20" x14ac:dyDescent="0.25">
      <c r="B37" s="7">
        <v>28</v>
      </c>
      <c r="C37" s="26" t="s">
        <v>83</v>
      </c>
      <c r="D37" s="27"/>
      <c r="E37" s="27"/>
      <c r="F37" s="27"/>
      <c r="G37" s="7" t="s">
        <v>84</v>
      </c>
      <c r="H37" s="8">
        <f t="shared" si="0"/>
        <v>283576</v>
      </c>
      <c r="I37" s="28">
        <f>ROUND('Přehled kladných výsledků hospo'!I37:J37,0)</f>
        <v>283576</v>
      </c>
      <c r="J37" s="23"/>
      <c r="K37" s="8">
        <f>ROUND('Přehled kladných výsledků hospo'!K37,0)</f>
        <v>0</v>
      </c>
      <c r="L37" s="28">
        <f>ROUND('Přehled kladných výsledků hospo'!L37:N37,0)</f>
        <v>283576</v>
      </c>
      <c r="M37" s="21"/>
      <c r="N37" s="23"/>
      <c r="O37" s="8">
        <v>0</v>
      </c>
      <c r="P37" s="8">
        <f>ROUND('Přehled kladných výsledků hospo'!P37,0)</f>
        <v>283576</v>
      </c>
      <c r="Q37" s="8">
        <v>0</v>
      </c>
      <c r="R37" s="8">
        <v>0</v>
      </c>
      <c r="S37" s="8">
        <v>2501000</v>
      </c>
      <c r="T37" s="10">
        <v>0.11338516593362701</v>
      </c>
    </row>
    <row r="38" spans="2:20" x14ac:dyDescent="0.25">
      <c r="B38" s="7">
        <v>29</v>
      </c>
      <c r="C38" s="26" t="s">
        <v>85</v>
      </c>
      <c r="D38" s="27"/>
      <c r="E38" s="27"/>
      <c r="F38" s="27"/>
      <c r="G38" s="7" t="s">
        <v>86</v>
      </c>
      <c r="H38" s="8">
        <f t="shared" si="0"/>
        <v>282775</v>
      </c>
      <c r="I38" s="28">
        <f>ROUND('Přehled kladných výsledků hospo'!I38:J38,0)</f>
        <v>196615</v>
      </c>
      <c r="J38" s="23"/>
      <c r="K38" s="8">
        <f>ROUND('Přehled kladných výsledků hospo'!K38,0)</f>
        <v>86160</v>
      </c>
      <c r="L38" s="28">
        <f>ROUND('Přehled kladných výsledků hospo'!L38:N38,0)</f>
        <v>282775</v>
      </c>
      <c r="M38" s="21"/>
      <c r="N38" s="23"/>
      <c r="O38" s="8">
        <v>0</v>
      </c>
      <c r="P38" s="8">
        <f>ROUND('Přehled kladných výsledků hospo'!P38,0)</f>
        <v>232775</v>
      </c>
      <c r="Q38" s="8">
        <v>50000</v>
      </c>
      <c r="R38" s="8">
        <v>0</v>
      </c>
      <c r="S38" s="8">
        <v>6679000</v>
      </c>
      <c r="T38" s="10">
        <v>4.23378724359934E-2</v>
      </c>
    </row>
    <row r="39" spans="2:20" x14ac:dyDescent="0.25">
      <c r="B39" s="7">
        <v>30</v>
      </c>
      <c r="C39" s="26" t="s">
        <v>87</v>
      </c>
      <c r="D39" s="27"/>
      <c r="E39" s="27"/>
      <c r="F39" s="27"/>
      <c r="G39" s="7" t="s">
        <v>88</v>
      </c>
      <c r="H39" s="8">
        <f t="shared" si="0"/>
        <v>278988</v>
      </c>
      <c r="I39" s="28">
        <f>ROUND('Přehled kladných výsledků hospo'!I39:J39,0)</f>
        <v>278988</v>
      </c>
      <c r="J39" s="23"/>
      <c r="K39" s="8">
        <f>ROUND('Přehled kladných výsledků hospo'!K39,0)</f>
        <v>0</v>
      </c>
      <c r="L39" s="28">
        <f>ROUND('Přehled kladných výsledků hospo'!L39:N39,0)</f>
        <v>320105</v>
      </c>
      <c r="M39" s="21"/>
      <c r="N39" s="23"/>
      <c r="O39" s="8">
        <v>0</v>
      </c>
      <c r="P39" s="8">
        <f>ROUND('Přehled kladných výsledků hospo'!P39,0)</f>
        <v>320105</v>
      </c>
      <c r="Q39" s="8">
        <v>0</v>
      </c>
      <c r="R39" s="8">
        <v>0</v>
      </c>
      <c r="S39" s="8">
        <v>7355000</v>
      </c>
      <c r="T39" s="10">
        <v>3.7931711760706997E-2</v>
      </c>
    </row>
    <row r="40" spans="2:20" x14ac:dyDescent="0.25">
      <c r="B40" s="7">
        <v>31</v>
      </c>
      <c r="C40" s="26" t="s">
        <v>89</v>
      </c>
      <c r="D40" s="27"/>
      <c r="E40" s="27"/>
      <c r="F40" s="27"/>
      <c r="G40" s="7" t="s">
        <v>90</v>
      </c>
      <c r="H40" s="8">
        <f t="shared" si="0"/>
        <v>265761</v>
      </c>
      <c r="I40" s="28">
        <f>ROUND('Přehled kladných výsledků hospo'!I40:J40,0)</f>
        <v>240801</v>
      </c>
      <c r="J40" s="23"/>
      <c r="K40" s="8">
        <f>ROUND('Přehled kladných výsledků hospo'!K40,0)</f>
        <v>24960</v>
      </c>
      <c r="L40" s="28">
        <f>ROUND('Přehled kladných výsledků hospo'!L40:N40,0)</f>
        <v>369177</v>
      </c>
      <c r="M40" s="21"/>
      <c r="N40" s="23"/>
      <c r="O40" s="8">
        <v>0</v>
      </c>
      <c r="P40" s="8">
        <f>ROUND('Přehled kladných výsledků hospo'!P40,0)</f>
        <v>369177</v>
      </c>
      <c r="Q40" s="8">
        <v>0</v>
      </c>
      <c r="R40" s="8">
        <v>0</v>
      </c>
      <c r="S40" s="8">
        <v>3445000</v>
      </c>
      <c r="T40" s="10">
        <v>7.7143936139332403E-2</v>
      </c>
    </row>
    <row r="41" spans="2:20" x14ac:dyDescent="0.25">
      <c r="B41" s="7">
        <v>32</v>
      </c>
      <c r="C41" s="26" t="s">
        <v>91</v>
      </c>
      <c r="D41" s="27"/>
      <c r="E41" s="27"/>
      <c r="F41" s="27"/>
      <c r="G41" s="7" t="s">
        <v>92</v>
      </c>
      <c r="H41" s="8">
        <f t="shared" si="0"/>
        <v>235852</v>
      </c>
      <c r="I41" s="28">
        <f>ROUND('Přehled kladných výsledků hospo'!I41:J41,0)</f>
        <v>-42494</v>
      </c>
      <c r="J41" s="23"/>
      <c r="K41" s="8">
        <f>ROUND('Přehled kladných výsledků hospo'!K41,0)</f>
        <v>278346</v>
      </c>
      <c r="L41" s="28">
        <f>ROUND('Přehled kladných výsledků hospo'!L41:N41,0)</f>
        <v>235852</v>
      </c>
      <c r="M41" s="21"/>
      <c r="N41" s="23"/>
      <c r="O41" s="8">
        <v>0</v>
      </c>
      <c r="P41" s="8">
        <f>ROUND('Přehled kladných výsledků hospo'!P41,0)</f>
        <v>235852</v>
      </c>
      <c r="Q41" s="8">
        <v>0</v>
      </c>
      <c r="R41" s="8">
        <v>0</v>
      </c>
      <c r="S41" s="8">
        <v>3848000</v>
      </c>
      <c r="T41" s="10">
        <v>6.1292141372141402E-2</v>
      </c>
    </row>
    <row r="42" spans="2:20" x14ac:dyDescent="0.25">
      <c r="B42" s="7">
        <v>33</v>
      </c>
      <c r="C42" s="26" t="s">
        <v>93</v>
      </c>
      <c r="D42" s="27"/>
      <c r="E42" s="27"/>
      <c r="F42" s="27"/>
      <c r="G42" s="7" t="s">
        <v>94</v>
      </c>
      <c r="H42" s="8">
        <f t="shared" si="0"/>
        <v>229592</v>
      </c>
      <c r="I42" s="28">
        <f>ROUND('Přehled kladných výsledků hospo'!I42:J42,0)</f>
        <v>225656</v>
      </c>
      <c r="J42" s="23"/>
      <c r="K42" s="8">
        <f>ROUND('Přehled kladných výsledků hospo'!K42,0)</f>
        <v>3936</v>
      </c>
      <c r="L42" s="28">
        <f>ROUND('Přehled kladných výsledků hospo'!L42:N42,0)</f>
        <v>229592</v>
      </c>
      <c r="M42" s="21"/>
      <c r="N42" s="23"/>
      <c r="O42" s="8">
        <v>0</v>
      </c>
      <c r="P42" s="8">
        <f>ROUND('Přehled kladných výsledků hospo'!P42,0)</f>
        <v>229592</v>
      </c>
      <c r="Q42" s="8">
        <v>0</v>
      </c>
      <c r="R42" s="8">
        <v>0</v>
      </c>
      <c r="S42" s="8">
        <v>2902000</v>
      </c>
      <c r="T42" s="10">
        <v>7.9115189524465904E-2</v>
      </c>
    </row>
    <row r="43" spans="2:20" x14ac:dyDescent="0.25">
      <c r="B43" s="7">
        <v>34</v>
      </c>
      <c r="C43" s="55" t="s">
        <v>95</v>
      </c>
      <c r="D43" s="56"/>
      <c r="E43" s="56"/>
      <c r="F43" s="56"/>
      <c r="G43" s="7" t="s">
        <v>96</v>
      </c>
      <c r="H43" s="8">
        <f t="shared" si="0"/>
        <v>221056</v>
      </c>
      <c r="I43" s="28">
        <f>ROUND('Přehled kladných výsledků hospo'!I43:J43,0)</f>
        <v>221056</v>
      </c>
      <c r="J43" s="23"/>
      <c r="K43" s="8">
        <f>ROUND('Přehled kladných výsledků hospo'!K43,0)</f>
        <v>0</v>
      </c>
      <c r="L43" s="28">
        <f>ROUND('Přehled kladných výsledků hospo'!L43:N43,0)</f>
        <v>468151</v>
      </c>
      <c r="M43" s="21"/>
      <c r="N43" s="23"/>
      <c r="O43" s="8">
        <v>0</v>
      </c>
      <c r="P43" s="8">
        <f>ROUND('Přehled kladných výsledků hospo'!P43,0)</f>
        <v>468151</v>
      </c>
      <c r="Q43" s="8">
        <v>0</v>
      </c>
      <c r="R43" s="8">
        <v>0</v>
      </c>
      <c r="S43" s="8">
        <v>6282000</v>
      </c>
      <c r="T43" s="10">
        <v>3.5188753581661902E-2</v>
      </c>
    </row>
    <row r="44" spans="2:20" x14ac:dyDescent="0.25">
      <c r="B44" s="7">
        <v>35</v>
      </c>
      <c r="C44" s="26" t="s">
        <v>97</v>
      </c>
      <c r="D44" s="27"/>
      <c r="E44" s="27"/>
      <c r="F44" s="27"/>
      <c r="G44" s="7" t="s">
        <v>98</v>
      </c>
      <c r="H44" s="8">
        <f t="shared" si="0"/>
        <v>217925</v>
      </c>
      <c r="I44" s="28">
        <f>ROUND('Přehled kladných výsledků hospo'!I44:J44,0)</f>
        <v>188248</v>
      </c>
      <c r="J44" s="23"/>
      <c r="K44" s="8">
        <f>ROUND('Přehled kladných výsledků hospo'!K44,0)</f>
        <v>29677</v>
      </c>
      <c r="L44" s="28">
        <f>ROUND('Přehled kladných výsledků hospo'!L44:N44,0)</f>
        <v>217925</v>
      </c>
      <c r="M44" s="21"/>
      <c r="N44" s="23"/>
      <c r="O44" s="8">
        <v>0</v>
      </c>
      <c r="P44" s="8">
        <f>ROUND('Přehled kladných výsledků hospo'!P44,0)</f>
        <v>217925</v>
      </c>
      <c r="Q44" s="8">
        <v>0</v>
      </c>
      <c r="R44" s="8">
        <v>0</v>
      </c>
      <c r="S44" s="8">
        <v>6416000</v>
      </c>
      <c r="T44" s="10">
        <v>3.3965852556109698E-2</v>
      </c>
    </row>
    <row r="45" spans="2:20" x14ac:dyDescent="0.25">
      <c r="B45" s="7">
        <v>36</v>
      </c>
      <c r="C45" s="26" t="s">
        <v>99</v>
      </c>
      <c r="D45" s="27"/>
      <c r="E45" s="27"/>
      <c r="F45" s="27"/>
      <c r="G45" s="7" t="s">
        <v>100</v>
      </c>
      <c r="H45" s="8">
        <f t="shared" si="0"/>
        <v>217309</v>
      </c>
      <c r="I45" s="28">
        <f>ROUND('Přehled kladných výsledků hospo'!I45:J45,0)</f>
        <v>217309</v>
      </c>
      <c r="J45" s="23"/>
      <c r="K45" s="8">
        <f>ROUND('Přehled kladných výsledků hospo'!K45,0)</f>
        <v>0</v>
      </c>
      <c r="L45" s="28">
        <f>ROUND('Přehled kladných výsledků hospo'!L45:N45,0)</f>
        <v>217309</v>
      </c>
      <c r="M45" s="21"/>
      <c r="N45" s="23"/>
      <c r="O45" s="8">
        <v>0</v>
      </c>
      <c r="P45" s="8">
        <f>ROUND('Přehled kladných výsledků hospo'!P45,0)</f>
        <v>109309</v>
      </c>
      <c r="Q45" s="8">
        <v>108000</v>
      </c>
      <c r="R45" s="8">
        <v>0</v>
      </c>
      <c r="S45" s="8">
        <v>4459000</v>
      </c>
      <c r="T45" s="10">
        <v>4.8735019062570099E-2</v>
      </c>
    </row>
    <row r="46" spans="2:20" x14ac:dyDescent="0.25">
      <c r="B46" s="7">
        <v>37</v>
      </c>
      <c r="C46" s="55" t="s">
        <v>101</v>
      </c>
      <c r="D46" s="56"/>
      <c r="E46" s="56"/>
      <c r="F46" s="56"/>
      <c r="G46" s="7" t="s">
        <v>102</v>
      </c>
      <c r="H46" s="8">
        <f t="shared" si="0"/>
        <v>178986</v>
      </c>
      <c r="I46" s="28">
        <f>ROUND('Přehled kladných výsledků hospo'!I46:J46,0)</f>
        <v>-2843</v>
      </c>
      <c r="J46" s="23"/>
      <c r="K46" s="8">
        <f>ROUND('Přehled kladných výsledků hospo'!K46,0)</f>
        <v>181829</v>
      </c>
      <c r="L46" s="28">
        <f>ROUND('Přehled kladných výsledků hospo'!L46:N46,0)</f>
        <v>180683</v>
      </c>
      <c r="M46" s="21"/>
      <c r="N46" s="23"/>
      <c r="O46" s="8">
        <v>0</v>
      </c>
      <c r="P46" s="8">
        <f>ROUND('Přehled kladných výsledků hospo'!P46,0)</f>
        <v>180683</v>
      </c>
      <c r="Q46" s="8">
        <v>0</v>
      </c>
      <c r="R46" s="8">
        <v>0</v>
      </c>
      <c r="S46" s="8">
        <v>5155000</v>
      </c>
      <c r="T46" s="10">
        <v>3.4720818622696402E-2</v>
      </c>
    </row>
    <row r="47" spans="2:20" x14ac:dyDescent="0.25">
      <c r="B47" s="7">
        <v>38</v>
      </c>
      <c r="C47" s="26" t="s">
        <v>103</v>
      </c>
      <c r="D47" s="27"/>
      <c r="E47" s="27"/>
      <c r="F47" s="27"/>
      <c r="G47" s="7" t="s">
        <v>104</v>
      </c>
      <c r="H47" s="8">
        <f t="shared" si="0"/>
        <v>178081</v>
      </c>
      <c r="I47" s="28">
        <f>ROUND('Přehled kladných výsledků hospo'!I47:J47,0)</f>
        <v>177803</v>
      </c>
      <c r="J47" s="23"/>
      <c r="K47" s="8">
        <f>ROUND('Přehled kladných výsledků hospo'!K47,0)</f>
        <v>278</v>
      </c>
      <c r="L47" s="28">
        <f>ROUND('Přehled kladných výsledků hospo'!L47:N47,0)</f>
        <v>178081</v>
      </c>
      <c r="M47" s="21"/>
      <c r="N47" s="23"/>
      <c r="O47" s="8">
        <v>0</v>
      </c>
      <c r="P47" s="8">
        <f>ROUND('Přehled kladných výsledků hospo'!P47,0)</f>
        <v>143081</v>
      </c>
      <c r="Q47" s="8">
        <v>35000</v>
      </c>
      <c r="R47" s="8">
        <v>0</v>
      </c>
      <c r="S47" s="8">
        <v>447000</v>
      </c>
      <c r="T47" s="10">
        <v>0.39839165548098399</v>
      </c>
    </row>
    <row r="48" spans="2:20" x14ac:dyDescent="0.25">
      <c r="B48" s="7">
        <v>39</v>
      </c>
      <c r="C48" s="55" t="s">
        <v>105</v>
      </c>
      <c r="D48" s="56"/>
      <c r="E48" s="56"/>
      <c r="F48" s="56"/>
      <c r="G48" s="7" t="s">
        <v>106</v>
      </c>
      <c r="H48" s="8">
        <f t="shared" si="0"/>
        <v>175395</v>
      </c>
      <c r="I48" s="28">
        <f>ROUND('Přehled kladných výsledků hospo'!I48:J48,0)</f>
        <v>175395</v>
      </c>
      <c r="J48" s="23"/>
      <c r="K48" s="8">
        <f>ROUND('Přehled kladných výsledků hospo'!K48,0)</f>
        <v>0</v>
      </c>
      <c r="L48" s="28">
        <f>ROUND('Přehled kladných výsledků hospo'!L48:N48,0)</f>
        <v>173844</v>
      </c>
      <c r="M48" s="21"/>
      <c r="N48" s="23"/>
      <c r="O48" s="8">
        <v>0</v>
      </c>
      <c r="P48" s="8">
        <f>ROUND('Přehled kladných výsledků hospo'!P48,0)</f>
        <v>173844</v>
      </c>
      <c r="Q48" s="8">
        <v>0</v>
      </c>
      <c r="R48" s="8">
        <v>1551.34</v>
      </c>
      <c r="S48" s="8">
        <v>4206000</v>
      </c>
      <c r="T48" s="10">
        <v>4.1701176890156899E-2</v>
      </c>
    </row>
    <row r="49" spans="2:20" x14ac:dyDescent="0.25">
      <c r="B49" s="7">
        <v>40</v>
      </c>
      <c r="C49" s="26" t="s">
        <v>107</v>
      </c>
      <c r="D49" s="27"/>
      <c r="E49" s="27"/>
      <c r="F49" s="27"/>
      <c r="G49" s="7" t="s">
        <v>108</v>
      </c>
      <c r="H49" s="8">
        <f t="shared" si="0"/>
        <v>165663</v>
      </c>
      <c r="I49" s="28">
        <f>ROUND('Přehled kladných výsledků hospo'!I49:J49,0)</f>
        <v>142764</v>
      </c>
      <c r="J49" s="23"/>
      <c r="K49" s="8">
        <f>ROUND('Přehled kladných výsledků hospo'!K49,0)</f>
        <v>22899</v>
      </c>
      <c r="L49" s="28">
        <f>ROUND('Přehled kladných výsledků hospo'!L49:N49,0)</f>
        <v>165663</v>
      </c>
      <c r="M49" s="21"/>
      <c r="N49" s="23"/>
      <c r="O49" s="8">
        <v>0</v>
      </c>
      <c r="P49" s="8">
        <f>ROUND('Přehled kladných výsledků hospo'!P49,0)</f>
        <v>165663</v>
      </c>
      <c r="Q49" s="8">
        <v>0</v>
      </c>
      <c r="R49" s="8">
        <v>0</v>
      </c>
      <c r="S49" s="8">
        <v>2844000</v>
      </c>
      <c r="T49" s="10">
        <v>5.8250112517580901E-2</v>
      </c>
    </row>
    <row r="50" spans="2:20" x14ac:dyDescent="0.25">
      <c r="B50" s="7">
        <v>41</v>
      </c>
      <c r="C50" s="26" t="s">
        <v>109</v>
      </c>
      <c r="D50" s="27"/>
      <c r="E50" s="27"/>
      <c r="F50" s="27"/>
      <c r="G50" s="7" t="s">
        <v>110</v>
      </c>
      <c r="H50" s="8">
        <f t="shared" si="0"/>
        <v>162316</v>
      </c>
      <c r="I50" s="28">
        <f>ROUND('Přehled kladných výsledků hospo'!I50:J50,0)</f>
        <v>162316</v>
      </c>
      <c r="J50" s="23"/>
      <c r="K50" s="8">
        <f>ROUND('Přehled kladných výsledků hospo'!K50,0)</f>
        <v>0</v>
      </c>
      <c r="L50" s="28">
        <f>ROUND('Přehled kladných výsledků hospo'!L50:N50,0)</f>
        <v>162316</v>
      </c>
      <c r="M50" s="21"/>
      <c r="N50" s="23"/>
      <c r="O50" s="8">
        <v>0</v>
      </c>
      <c r="P50" s="8">
        <f>ROUND('Přehled kladných výsledků hospo'!P50,0)</f>
        <v>132316</v>
      </c>
      <c r="Q50" s="8">
        <v>30000</v>
      </c>
      <c r="R50" s="8">
        <v>0</v>
      </c>
      <c r="S50" s="8">
        <v>3088000</v>
      </c>
      <c r="T50" s="10">
        <v>5.2563325777202102E-2</v>
      </c>
    </row>
    <row r="51" spans="2:20" x14ac:dyDescent="0.25">
      <c r="B51" s="7">
        <v>42</v>
      </c>
      <c r="C51" s="26" t="s">
        <v>111</v>
      </c>
      <c r="D51" s="27"/>
      <c r="E51" s="27"/>
      <c r="F51" s="27"/>
      <c r="G51" s="7" t="s">
        <v>112</v>
      </c>
      <c r="H51" s="8">
        <f t="shared" si="0"/>
        <v>122022</v>
      </c>
      <c r="I51" s="28">
        <f>ROUND('Přehled kladných výsledků hospo'!I51:J51,0)</f>
        <v>98954</v>
      </c>
      <c r="J51" s="23"/>
      <c r="K51" s="8">
        <f>ROUND('Přehled kladných výsledků hospo'!K51,0)</f>
        <v>23068</v>
      </c>
      <c r="L51" s="28">
        <f>ROUND('Přehled kladných výsledků hospo'!L51:N51,0)</f>
        <v>122022</v>
      </c>
      <c r="M51" s="21"/>
      <c r="N51" s="23"/>
      <c r="O51" s="8">
        <v>0</v>
      </c>
      <c r="P51" s="8">
        <f>ROUND('Přehled kladných výsledků hospo'!P51,0)</f>
        <v>122022</v>
      </c>
      <c r="Q51" s="8">
        <v>0</v>
      </c>
      <c r="R51" s="8">
        <v>0</v>
      </c>
      <c r="S51" s="8">
        <v>7204000</v>
      </c>
      <c r="T51" s="10">
        <v>1.69380316490838E-2</v>
      </c>
    </row>
    <row r="52" spans="2:20" x14ac:dyDescent="0.25">
      <c r="B52" s="7">
        <v>43</v>
      </c>
      <c r="C52" s="26" t="s">
        <v>113</v>
      </c>
      <c r="D52" s="27"/>
      <c r="E52" s="27"/>
      <c r="F52" s="27"/>
      <c r="G52" s="7" t="s">
        <v>114</v>
      </c>
      <c r="H52" s="8">
        <f t="shared" si="0"/>
        <v>121817</v>
      </c>
      <c r="I52" s="28">
        <f>ROUND('Přehled kladných výsledků hospo'!I52:J52,0)</f>
        <v>121817</v>
      </c>
      <c r="J52" s="23"/>
      <c r="K52" s="8">
        <f>ROUND('Přehled kladných výsledků hospo'!K52,0)</f>
        <v>0</v>
      </c>
      <c r="L52" s="28">
        <f>ROUND('Přehled kladných výsledků hospo'!L52:N52,0)</f>
        <v>121817</v>
      </c>
      <c r="M52" s="21"/>
      <c r="N52" s="23"/>
      <c r="O52" s="8">
        <v>0</v>
      </c>
      <c r="P52" s="8">
        <f>ROUND('Přehled kladných výsledků hospo'!P52,0)</f>
        <v>121817</v>
      </c>
      <c r="Q52" s="8">
        <v>0</v>
      </c>
      <c r="R52" s="8">
        <v>0</v>
      </c>
      <c r="S52" s="8">
        <v>3398000</v>
      </c>
      <c r="T52" s="10">
        <v>3.5849593878752202E-2</v>
      </c>
    </row>
    <row r="53" spans="2:20" x14ac:dyDescent="0.25">
      <c r="B53" s="7">
        <v>44</v>
      </c>
      <c r="C53" s="26" t="s">
        <v>115</v>
      </c>
      <c r="D53" s="27"/>
      <c r="E53" s="27"/>
      <c r="F53" s="27"/>
      <c r="G53" s="7" t="s">
        <v>116</v>
      </c>
      <c r="H53" s="8">
        <f t="shared" si="0"/>
        <v>120853</v>
      </c>
      <c r="I53" s="28">
        <f>ROUND('Přehled kladných výsledků hospo'!I53:J53,0)</f>
        <v>120853</v>
      </c>
      <c r="J53" s="23"/>
      <c r="K53" s="8">
        <f>ROUND('Přehled kladných výsledků hospo'!K53,0)</f>
        <v>0</v>
      </c>
      <c r="L53" s="28">
        <f>ROUND('Přehled kladných výsledků hospo'!L53:N53,0)</f>
        <v>120853</v>
      </c>
      <c r="M53" s="21"/>
      <c r="N53" s="23"/>
      <c r="O53" s="8">
        <v>0</v>
      </c>
      <c r="P53" s="8">
        <f>ROUND('Přehled kladných výsledků hospo'!P53,0)</f>
        <v>60853</v>
      </c>
      <c r="Q53" s="8">
        <v>60000</v>
      </c>
      <c r="R53" s="8">
        <v>0</v>
      </c>
      <c r="S53" s="9">
        <v>0</v>
      </c>
      <c r="T53" s="15" t="s">
        <v>309</v>
      </c>
    </row>
    <row r="54" spans="2:20" x14ac:dyDescent="0.25">
      <c r="B54" s="7">
        <v>45</v>
      </c>
      <c r="C54" s="26" t="s">
        <v>117</v>
      </c>
      <c r="D54" s="27"/>
      <c r="E54" s="27"/>
      <c r="F54" s="27"/>
      <c r="G54" s="7" t="s">
        <v>118</v>
      </c>
      <c r="H54" s="8">
        <f t="shared" si="0"/>
        <v>117943</v>
      </c>
      <c r="I54" s="28">
        <f>ROUND('Přehled kladných výsledků hospo'!I54:J54,0)</f>
        <v>117943</v>
      </c>
      <c r="J54" s="23"/>
      <c r="K54" s="8">
        <f>ROUND('Přehled kladných výsledků hospo'!K54,0)</f>
        <v>0</v>
      </c>
      <c r="L54" s="28">
        <f>ROUND('Přehled kladných výsledků hospo'!L54:N54,0)</f>
        <v>117943</v>
      </c>
      <c r="M54" s="21"/>
      <c r="N54" s="23"/>
      <c r="O54" s="8">
        <v>0</v>
      </c>
      <c r="P54" s="8">
        <f>ROUND('Přehled kladných výsledků hospo'!P54,0)</f>
        <v>59943</v>
      </c>
      <c r="Q54" s="8">
        <v>58000</v>
      </c>
      <c r="R54" s="8">
        <v>0</v>
      </c>
      <c r="S54" s="8">
        <v>34000</v>
      </c>
      <c r="T54" s="10">
        <v>3.4689055882352902</v>
      </c>
    </row>
    <row r="55" spans="2:20" x14ac:dyDescent="0.25">
      <c r="B55" s="7">
        <v>46</v>
      </c>
      <c r="C55" s="26" t="s">
        <v>119</v>
      </c>
      <c r="D55" s="27"/>
      <c r="E55" s="27"/>
      <c r="F55" s="27"/>
      <c r="G55" s="7" t="s">
        <v>120</v>
      </c>
      <c r="H55" s="8">
        <f t="shared" si="0"/>
        <v>107601</v>
      </c>
      <c r="I55" s="28">
        <f>ROUND('Přehled kladných výsledků hospo'!I55:J55,0)</f>
        <v>107601</v>
      </c>
      <c r="J55" s="23"/>
      <c r="K55" s="8">
        <f>ROUND('Přehled kladných výsledků hospo'!K55,0)</f>
        <v>0</v>
      </c>
      <c r="L55" s="28">
        <f>ROUND('Přehled kladných výsledků hospo'!L55:N55,0)</f>
        <v>107601</v>
      </c>
      <c r="M55" s="21"/>
      <c r="N55" s="23"/>
      <c r="O55" s="8">
        <v>0</v>
      </c>
      <c r="P55" s="8">
        <f>ROUND('Přehled kladných výsledků hospo'!P55,0)</f>
        <v>107601</v>
      </c>
      <c r="Q55" s="8">
        <v>0</v>
      </c>
      <c r="R55" s="8">
        <v>0</v>
      </c>
      <c r="S55" s="8">
        <v>949000</v>
      </c>
      <c r="T55" s="10">
        <v>0.113383751317176</v>
      </c>
    </row>
    <row r="56" spans="2:20" x14ac:dyDescent="0.25">
      <c r="B56" s="7">
        <v>47</v>
      </c>
      <c r="C56" s="26" t="s">
        <v>121</v>
      </c>
      <c r="D56" s="27"/>
      <c r="E56" s="27"/>
      <c r="F56" s="27"/>
      <c r="G56" s="7" t="s">
        <v>122</v>
      </c>
      <c r="H56" s="8">
        <f t="shared" si="0"/>
        <v>106858</v>
      </c>
      <c r="I56" s="28">
        <f>ROUND('Přehled kladných výsledků hospo'!I56:J56,0)</f>
        <v>69893</v>
      </c>
      <c r="J56" s="23"/>
      <c r="K56" s="8">
        <f>ROUND('Přehled kladných výsledků hospo'!K56,0)</f>
        <v>36965</v>
      </c>
      <c r="L56" s="28">
        <f>ROUND('Přehled kladných výsledků hospo'!L56:N56,0)</f>
        <v>106858</v>
      </c>
      <c r="M56" s="21"/>
      <c r="N56" s="23"/>
      <c r="O56" s="8">
        <v>0</v>
      </c>
      <c r="P56" s="8">
        <f>ROUND('Přehled kladných výsledků hospo'!P56,0)</f>
        <v>106858</v>
      </c>
      <c r="Q56" s="8">
        <v>0</v>
      </c>
      <c r="R56" s="8">
        <v>0</v>
      </c>
      <c r="S56" s="8">
        <v>2456000</v>
      </c>
      <c r="T56" s="10">
        <v>4.3508937296416902E-2</v>
      </c>
    </row>
    <row r="57" spans="2:20" x14ac:dyDescent="0.25">
      <c r="B57" s="7">
        <v>48</v>
      </c>
      <c r="C57" s="26" t="s">
        <v>123</v>
      </c>
      <c r="D57" s="27"/>
      <c r="E57" s="27"/>
      <c r="F57" s="27"/>
      <c r="G57" s="7" t="s">
        <v>124</v>
      </c>
      <c r="H57" s="8">
        <f t="shared" si="0"/>
        <v>88518</v>
      </c>
      <c r="I57" s="28">
        <f>ROUND('Přehled kladných výsledků hospo'!I57:J57,0)</f>
        <v>41680</v>
      </c>
      <c r="J57" s="23"/>
      <c r="K57" s="8">
        <f>ROUND('Přehled kladných výsledků hospo'!K57,0)</f>
        <v>46838</v>
      </c>
      <c r="L57" s="28">
        <f>ROUND('Přehled kladných výsledků hospo'!L57:N57,0)</f>
        <v>88518</v>
      </c>
      <c r="M57" s="21"/>
      <c r="N57" s="23"/>
      <c r="O57" s="8">
        <v>0</v>
      </c>
      <c r="P57" s="8">
        <f>ROUND('Přehled kladných výsledků hospo'!P57,0)</f>
        <v>88518</v>
      </c>
      <c r="Q57" s="8">
        <v>0</v>
      </c>
      <c r="R57" s="8">
        <v>0</v>
      </c>
      <c r="S57" s="8">
        <v>4927000</v>
      </c>
      <c r="T57" s="10">
        <v>1.7965859549421599E-2</v>
      </c>
    </row>
    <row r="58" spans="2:20" x14ac:dyDescent="0.25">
      <c r="B58" s="7">
        <v>49</v>
      </c>
      <c r="C58" s="55" t="s">
        <v>125</v>
      </c>
      <c r="D58" s="56"/>
      <c r="E58" s="56"/>
      <c r="F58" s="56"/>
      <c r="G58" s="7" t="s">
        <v>126</v>
      </c>
      <c r="H58" s="8">
        <f t="shared" si="0"/>
        <v>79873</v>
      </c>
      <c r="I58" s="28">
        <f>ROUND('Přehled kladných výsledků hospo'!I58:J58,0)</f>
        <v>79873</v>
      </c>
      <c r="J58" s="23"/>
      <c r="K58" s="8">
        <f>ROUND('Přehled kladných výsledků hospo'!K58,0)</f>
        <v>0</v>
      </c>
      <c r="L58" s="28">
        <f>ROUND('Přehled kladných výsledků hospo'!L58:N58,0)</f>
        <v>83941</v>
      </c>
      <c r="M58" s="21"/>
      <c r="N58" s="23"/>
      <c r="O58" s="8">
        <v>0</v>
      </c>
      <c r="P58" s="8">
        <f>ROUND('Přehled kladných výsledků hospo'!P58,0)</f>
        <v>83941</v>
      </c>
      <c r="Q58" s="8">
        <v>0</v>
      </c>
      <c r="R58" s="8">
        <v>0</v>
      </c>
      <c r="S58" s="8">
        <v>4819000</v>
      </c>
      <c r="T58" s="10">
        <v>1.6574623365843501E-2</v>
      </c>
    </row>
    <row r="59" spans="2:20" x14ac:dyDescent="0.25">
      <c r="B59" s="7">
        <v>50</v>
      </c>
      <c r="C59" s="55" t="s">
        <v>127</v>
      </c>
      <c r="D59" s="56"/>
      <c r="E59" s="56"/>
      <c r="F59" s="56"/>
      <c r="G59" s="7" t="s">
        <v>128</v>
      </c>
      <c r="H59" s="8">
        <f t="shared" si="0"/>
        <v>62336</v>
      </c>
      <c r="I59" s="28">
        <f>ROUND('Přehled kladných výsledků hospo'!I59:J59,0)</f>
        <v>62336</v>
      </c>
      <c r="J59" s="23"/>
      <c r="K59" s="8">
        <f>ROUND('Přehled kladných výsledků hospo'!K59,0)</f>
        <v>0</v>
      </c>
      <c r="L59" s="28">
        <f>ROUND('Přehled kladných výsledků hospo'!L59:N59,0)</f>
        <v>70509</v>
      </c>
      <c r="M59" s="21"/>
      <c r="N59" s="23"/>
      <c r="O59" s="8">
        <v>0</v>
      </c>
      <c r="P59" s="8">
        <f>ROUND('Přehled kladných výsledků hospo'!P59,0)</f>
        <v>70509</v>
      </c>
      <c r="Q59" s="8">
        <v>0</v>
      </c>
      <c r="R59" s="8">
        <v>0</v>
      </c>
      <c r="S59" s="8">
        <v>3363000</v>
      </c>
      <c r="T59" s="10">
        <v>1.8535845970859399E-2</v>
      </c>
    </row>
    <row r="60" spans="2:20" x14ac:dyDescent="0.25">
      <c r="B60" s="7">
        <v>51</v>
      </c>
      <c r="C60" s="55" t="s">
        <v>129</v>
      </c>
      <c r="D60" s="56"/>
      <c r="E60" s="56"/>
      <c r="F60" s="56"/>
      <c r="G60" s="7" t="s">
        <v>130</v>
      </c>
      <c r="H60" s="8">
        <f t="shared" si="0"/>
        <v>60501</v>
      </c>
      <c r="I60" s="28">
        <f>ROUND('Přehled kladných výsledků hospo'!I60:J60,0)</f>
        <v>60501</v>
      </c>
      <c r="J60" s="23"/>
      <c r="K60" s="8">
        <f>ROUND('Přehled kladných výsledků hospo'!K60,0)</f>
        <v>0</v>
      </c>
      <c r="L60" s="28">
        <f>ROUND('Přehled kladných výsledků hospo'!L60:N60,0)</f>
        <v>30021</v>
      </c>
      <c r="M60" s="21"/>
      <c r="N60" s="23"/>
      <c r="O60" s="8">
        <v>0</v>
      </c>
      <c r="P60" s="8">
        <f>ROUND('Přehled kladných výsledků hospo'!P60,0)</f>
        <v>30021</v>
      </c>
      <c r="Q60" s="8">
        <v>0</v>
      </c>
      <c r="R60" s="8">
        <v>30480</v>
      </c>
      <c r="S60" s="8">
        <v>2426000</v>
      </c>
      <c r="T60" s="10">
        <v>2.4938582028029701E-2</v>
      </c>
    </row>
    <row r="61" spans="2:20" x14ac:dyDescent="0.25">
      <c r="B61" s="7">
        <v>52</v>
      </c>
      <c r="C61" s="26" t="s">
        <v>131</v>
      </c>
      <c r="D61" s="27"/>
      <c r="E61" s="27"/>
      <c r="F61" s="27"/>
      <c r="G61" s="7" t="s">
        <v>132</v>
      </c>
      <c r="H61" s="8">
        <f t="shared" si="0"/>
        <v>54308</v>
      </c>
      <c r="I61" s="28">
        <f>ROUND('Přehled kladných výsledků hospo'!I61:J61,0)</f>
        <v>54308</v>
      </c>
      <c r="J61" s="23"/>
      <c r="K61" s="8">
        <f>ROUND('Přehled kladných výsledků hospo'!K61,0)</f>
        <v>0</v>
      </c>
      <c r="L61" s="28">
        <f>ROUND('Přehled kladných výsledků hospo'!L61:N61,0)</f>
        <v>54308</v>
      </c>
      <c r="M61" s="21"/>
      <c r="N61" s="23"/>
      <c r="O61" s="8">
        <v>0</v>
      </c>
      <c r="P61" s="8">
        <f>ROUND('Přehled kladných výsledků hospo'!P61,0)</f>
        <v>54308</v>
      </c>
      <c r="Q61" s="8">
        <v>0</v>
      </c>
      <c r="R61" s="8">
        <v>0</v>
      </c>
      <c r="S61" s="8">
        <v>581000</v>
      </c>
      <c r="T61" s="10">
        <v>9.3472702237521493E-2</v>
      </c>
    </row>
    <row r="62" spans="2:20" x14ac:dyDescent="0.25">
      <c r="B62" s="7">
        <v>53</v>
      </c>
      <c r="C62" s="55" t="s">
        <v>133</v>
      </c>
      <c r="D62" s="56"/>
      <c r="E62" s="56"/>
      <c r="F62" s="56"/>
      <c r="G62" s="7" t="s">
        <v>134</v>
      </c>
      <c r="H62" s="8">
        <f t="shared" si="0"/>
        <v>52582</v>
      </c>
      <c r="I62" s="28">
        <f>ROUND('Přehled kladných výsledků hospo'!I62:J62,0)</f>
        <v>52582</v>
      </c>
      <c r="J62" s="23"/>
      <c r="K62" s="8">
        <f>ROUND('Přehled kladných výsledků hospo'!K62,0)</f>
        <v>0</v>
      </c>
      <c r="L62" s="28">
        <f>ROUND('Přehled kladných výsledků hospo'!L62:N62,0)</f>
        <v>135581</v>
      </c>
      <c r="M62" s="21"/>
      <c r="N62" s="23"/>
      <c r="O62" s="8">
        <v>0</v>
      </c>
      <c r="P62" s="8">
        <f>ROUND('Přehled kladných výsledků hospo'!P62,0)</f>
        <v>135581</v>
      </c>
      <c r="Q62" s="8">
        <v>0</v>
      </c>
      <c r="R62" s="8">
        <v>0</v>
      </c>
      <c r="S62" s="8">
        <v>3419000</v>
      </c>
      <c r="T62" s="10">
        <v>1.5379260017548999E-2</v>
      </c>
    </row>
    <row r="63" spans="2:20" x14ac:dyDescent="0.25">
      <c r="B63" s="7">
        <v>54</v>
      </c>
      <c r="C63" s="26" t="s">
        <v>135</v>
      </c>
      <c r="D63" s="27"/>
      <c r="E63" s="27"/>
      <c r="F63" s="27"/>
      <c r="G63" s="7" t="s">
        <v>136</v>
      </c>
      <c r="H63" s="8">
        <f t="shared" si="0"/>
        <v>51571</v>
      </c>
      <c r="I63" s="28">
        <f>ROUND('Přehled kladných výsledků hospo'!I63:J63,0)</f>
        <v>51571</v>
      </c>
      <c r="J63" s="23"/>
      <c r="K63" s="8">
        <f>ROUND('Přehled kladných výsledků hospo'!K63,0)</f>
        <v>0</v>
      </c>
      <c r="L63" s="28">
        <f>ROUND('Přehled kladných výsledků hospo'!L63:N63,0)</f>
        <v>51571</v>
      </c>
      <c r="M63" s="21"/>
      <c r="N63" s="23"/>
      <c r="O63" s="8">
        <v>0</v>
      </c>
      <c r="P63" s="8">
        <f>ROUND('Přehled kladných výsledků hospo'!P63,0)</f>
        <v>51571</v>
      </c>
      <c r="Q63" s="8">
        <v>0</v>
      </c>
      <c r="R63" s="8">
        <v>0</v>
      </c>
      <c r="S63" s="8">
        <v>2017000</v>
      </c>
      <c r="T63" s="10">
        <v>2.55681457610312E-2</v>
      </c>
    </row>
    <row r="64" spans="2:20" x14ac:dyDescent="0.25">
      <c r="B64" s="7">
        <v>55</v>
      </c>
      <c r="C64" s="55" t="s">
        <v>137</v>
      </c>
      <c r="D64" s="56"/>
      <c r="E64" s="56"/>
      <c r="F64" s="56"/>
      <c r="G64" s="7" t="s">
        <v>138</v>
      </c>
      <c r="H64" s="8">
        <f t="shared" si="0"/>
        <v>47078</v>
      </c>
      <c r="I64" s="28">
        <f>ROUND('Přehled kladných výsledků hospo'!I64:J64,0)</f>
        <v>47078</v>
      </c>
      <c r="J64" s="23"/>
      <c r="K64" s="8">
        <f>ROUND('Přehled kladných výsledků hospo'!K64,0)</f>
        <v>0</v>
      </c>
      <c r="L64" s="28">
        <f>ROUND('Přehled kladných výsledků hospo'!L64:N64,0)</f>
        <v>68691</v>
      </c>
      <c r="M64" s="21"/>
      <c r="N64" s="23"/>
      <c r="O64" s="8">
        <v>0</v>
      </c>
      <c r="P64" s="8">
        <f>ROUND('Přehled kladných výsledků hospo'!P64,0)</f>
        <v>68691</v>
      </c>
      <c r="Q64" s="8">
        <v>0</v>
      </c>
      <c r="R64" s="8">
        <v>0</v>
      </c>
      <c r="S64" s="8">
        <v>10114000</v>
      </c>
      <c r="T64" s="10">
        <v>4.6547063476369398E-3</v>
      </c>
    </row>
    <row r="65" spans="2:20" x14ac:dyDescent="0.25">
      <c r="B65" s="7">
        <v>56</v>
      </c>
      <c r="C65" s="26" t="s">
        <v>139</v>
      </c>
      <c r="D65" s="27"/>
      <c r="E65" s="27"/>
      <c r="F65" s="27"/>
      <c r="G65" s="7" t="s">
        <v>140</v>
      </c>
      <c r="H65" s="8">
        <f t="shared" si="0"/>
        <v>46305</v>
      </c>
      <c r="I65" s="28">
        <f>ROUND('Přehled kladných výsledků hospo'!I65:J65,0)</f>
        <v>11305</v>
      </c>
      <c r="J65" s="23"/>
      <c r="K65" s="8">
        <f>ROUND('Přehled kladných výsledků hospo'!K65,0)</f>
        <v>35000</v>
      </c>
      <c r="L65" s="28">
        <f>ROUND('Přehled kladných výsledků hospo'!L65:N65,0)</f>
        <v>46305</v>
      </c>
      <c r="M65" s="21"/>
      <c r="N65" s="23"/>
      <c r="O65" s="8">
        <v>0</v>
      </c>
      <c r="P65" s="8">
        <f>ROUND('Přehled kladných výsledků hospo'!P65,0)</f>
        <v>46305</v>
      </c>
      <c r="Q65" s="8">
        <v>0</v>
      </c>
      <c r="R65" s="8">
        <v>0</v>
      </c>
      <c r="S65" s="8">
        <v>1879000</v>
      </c>
      <c r="T65" s="10">
        <v>2.4643555082490699E-2</v>
      </c>
    </row>
    <row r="66" spans="2:20" x14ac:dyDescent="0.25">
      <c r="B66" s="7">
        <v>57</v>
      </c>
      <c r="C66" s="55" t="s">
        <v>141</v>
      </c>
      <c r="D66" s="56"/>
      <c r="E66" s="56"/>
      <c r="F66" s="56"/>
      <c r="G66" s="7" t="s">
        <v>142</v>
      </c>
      <c r="H66" s="8">
        <f t="shared" si="0"/>
        <v>45849</v>
      </c>
      <c r="I66" s="28">
        <f>ROUND('Přehled kladných výsledků hospo'!I66:J66,0)</f>
        <v>45849</v>
      </c>
      <c r="J66" s="23"/>
      <c r="K66" s="8">
        <f>ROUND('Přehled kladných výsledků hospo'!K66,0)</f>
        <v>0</v>
      </c>
      <c r="L66" s="28">
        <f>ROUND('Přehled kladných výsledků hospo'!L66:N66,0)</f>
        <v>37483</v>
      </c>
      <c r="M66" s="21"/>
      <c r="N66" s="23"/>
      <c r="O66" s="8">
        <v>0</v>
      </c>
      <c r="P66" s="8">
        <f>ROUND('Přehled kladných výsledků hospo'!P66,0)</f>
        <v>37483</v>
      </c>
      <c r="Q66" s="8">
        <v>0</v>
      </c>
      <c r="R66" s="8">
        <v>8366</v>
      </c>
      <c r="S66" s="8">
        <v>3409000</v>
      </c>
      <c r="T66" s="10">
        <v>1.3449386916984499E-2</v>
      </c>
    </row>
    <row r="67" spans="2:20" x14ac:dyDescent="0.25">
      <c r="B67" s="7">
        <v>58</v>
      </c>
      <c r="C67" s="55" t="s">
        <v>143</v>
      </c>
      <c r="D67" s="56"/>
      <c r="E67" s="56"/>
      <c r="F67" s="56"/>
      <c r="G67" s="7" t="s">
        <v>144</v>
      </c>
      <c r="H67" s="8">
        <f t="shared" si="0"/>
        <v>37966</v>
      </c>
      <c r="I67" s="28">
        <f>ROUND('Přehled kladných výsledků hospo'!I67:J67,0)</f>
        <v>37966</v>
      </c>
      <c r="J67" s="23"/>
      <c r="K67" s="8">
        <f>ROUND('Přehled kladných výsledků hospo'!K67,0)</f>
        <v>0</v>
      </c>
      <c r="L67" s="28">
        <f>ROUND('Přehled kladných výsledků hospo'!L67:N67,0)</f>
        <v>46086</v>
      </c>
      <c r="M67" s="21"/>
      <c r="N67" s="23"/>
      <c r="O67" s="8">
        <v>0</v>
      </c>
      <c r="P67" s="8">
        <f>ROUND('Přehled kladných výsledků hospo'!P67,0)</f>
        <v>46086</v>
      </c>
      <c r="Q67" s="8">
        <v>0</v>
      </c>
      <c r="R67" s="8">
        <v>0</v>
      </c>
      <c r="S67" s="8">
        <v>2310000</v>
      </c>
      <c r="T67" s="10">
        <v>1.6435303030303001E-2</v>
      </c>
    </row>
    <row r="68" spans="2:20" x14ac:dyDescent="0.25">
      <c r="B68" s="7">
        <v>59</v>
      </c>
      <c r="C68" s="26" t="s">
        <v>145</v>
      </c>
      <c r="D68" s="27"/>
      <c r="E68" s="27"/>
      <c r="F68" s="27"/>
      <c r="G68" s="7" t="s">
        <v>146</v>
      </c>
      <c r="H68" s="8">
        <f t="shared" si="0"/>
        <v>36156</v>
      </c>
      <c r="I68" s="28">
        <f>ROUND('Přehled kladných výsledků hospo'!I68:J68,0)</f>
        <v>36156</v>
      </c>
      <c r="J68" s="23"/>
      <c r="K68" s="8">
        <f>ROUND('Přehled kladných výsledků hospo'!K68,0)</f>
        <v>0</v>
      </c>
      <c r="L68" s="28">
        <f>ROUND('Přehled kladných výsledků hospo'!L68:N68,0)</f>
        <v>36156</v>
      </c>
      <c r="M68" s="21"/>
      <c r="N68" s="23"/>
      <c r="O68" s="8">
        <v>0</v>
      </c>
      <c r="P68" s="8">
        <f>ROUND('Přehled kladných výsledků hospo'!P68,0)</f>
        <v>20156</v>
      </c>
      <c r="Q68" s="8">
        <v>16000</v>
      </c>
      <c r="R68" s="8">
        <v>0</v>
      </c>
      <c r="S68" s="9">
        <v>0</v>
      </c>
      <c r="T68" s="15" t="s">
        <v>309</v>
      </c>
    </row>
    <row r="69" spans="2:20" x14ac:dyDescent="0.25">
      <c r="B69" s="7">
        <v>60</v>
      </c>
      <c r="C69" s="26" t="s">
        <v>147</v>
      </c>
      <c r="D69" s="27"/>
      <c r="E69" s="27"/>
      <c r="F69" s="27"/>
      <c r="G69" s="7" t="s">
        <v>148</v>
      </c>
      <c r="H69" s="8">
        <f t="shared" si="0"/>
        <v>35272</v>
      </c>
      <c r="I69" s="28">
        <f>ROUND('Přehled kladných výsledků hospo'!I69:J69,0)</f>
        <v>-167050</v>
      </c>
      <c r="J69" s="23"/>
      <c r="K69" s="8">
        <f>ROUND('Přehled kladných výsledků hospo'!K69,0)</f>
        <v>202322</v>
      </c>
      <c r="L69" s="28">
        <f>ROUND('Přehled kladných výsledků hospo'!L69:N69,0)</f>
        <v>35272</v>
      </c>
      <c r="M69" s="21"/>
      <c r="N69" s="23"/>
      <c r="O69" s="8">
        <v>0</v>
      </c>
      <c r="P69" s="8">
        <f>ROUND('Přehled kladných výsledků hospo'!P69,0)</f>
        <v>35272</v>
      </c>
      <c r="Q69" s="8">
        <v>0</v>
      </c>
      <c r="R69" s="8">
        <v>0</v>
      </c>
      <c r="S69" s="8">
        <v>21482000</v>
      </c>
      <c r="T69" s="10">
        <v>1.6419518666790801E-3</v>
      </c>
    </row>
    <row r="70" spans="2:20" x14ac:dyDescent="0.25">
      <c r="B70" s="7">
        <v>61</v>
      </c>
      <c r="C70" s="26" t="s">
        <v>149</v>
      </c>
      <c r="D70" s="27"/>
      <c r="E70" s="27"/>
      <c r="F70" s="27"/>
      <c r="G70" s="7" t="s">
        <v>150</v>
      </c>
      <c r="H70" s="8">
        <f t="shared" si="0"/>
        <v>34572</v>
      </c>
      <c r="I70" s="28">
        <f>ROUND('Přehled kladných výsledků hospo'!I70:J70,0)</f>
        <v>34572</v>
      </c>
      <c r="J70" s="23"/>
      <c r="K70" s="8">
        <f>ROUND('Přehled kladných výsledků hospo'!K70,0)</f>
        <v>0</v>
      </c>
      <c r="L70" s="28">
        <f>ROUND('Přehled kladných výsledků hospo'!L70:N70,0)</f>
        <v>34572</v>
      </c>
      <c r="M70" s="21"/>
      <c r="N70" s="23"/>
      <c r="O70" s="8">
        <v>0</v>
      </c>
      <c r="P70" s="8">
        <f>ROUND('Přehled kladných výsledků hospo'!P70,0)</f>
        <v>34572</v>
      </c>
      <c r="Q70" s="8">
        <v>0</v>
      </c>
      <c r="R70" s="8">
        <v>0</v>
      </c>
      <c r="S70" s="8">
        <v>5870000</v>
      </c>
      <c r="T70" s="10">
        <v>5.8896865417376503E-3</v>
      </c>
    </row>
    <row r="71" spans="2:20" x14ac:dyDescent="0.25">
      <c r="B71" s="7">
        <v>62</v>
      </c>
      <c r="C71" s="55" t="s">
        <v>151</v>
      </c>
      <c r="D71" s="56"/>
      <c r="E71" s="56"/>
      <c r="F71" s="56"/>
      <c r="G71" s="7" t="s">
        <v>152</v>
      </c>
      <c r="H71" s="8">
        <f t="shared" si="0"/>
        <v>26929</v>
      </c>
      <c r="I71" s="28">
        <f>ROUND('Přehled kladných výsledků hospo'!I71:J71,0)</f>
        <v>26929</v>
      </c>
      <c r="J71" s="23"/>
      <c r="K71" s="8">
        <f>ROUND('Přehled kladných výsledků hospo'!K71,0)</f>
        <v>0</v>
      </c>
      <c r="L71" s="28">
        <f>ROUND('Přehled kladných výsledků hospo'!L71:N71,0)</f>
        <v>5605</v>
      </c>
      <c r="M71" s="21"/>
      <c r="N71" s="23"/>
      <c r="O71" s="8">
        <v>0</v>
      </c>
      <c r="P71" s="8">
        <f>ROUND('Přehled kladných výsledků hospo'!P71,0)</f>
        <v>5605</v>
      </c>
      <c r="Q71" s="8">
        <v>0</v>
      </c>
      <c r="R71" s="8">
        <v>21324</v>
      </c>
      <c r="S71" s="8">
        <v>6814000</v>
      </c>
      <c r="T71" s="10">
        <v>3.9519547989433504E-3</v>
      </c>
    </row>
    <row r="72" spans="2:20" x14ac:dyDescent="0.25">
      <c r="B72" s="7">
        <v>63</v>
      </c>
      <c r="C72" s="26" t="s">
        <v>153</v>
      </c>
      <c r="D72" s="27"/>
      <c r="E72" s="27"/>
      <c r="F72" s="27"/>
      <c r="G72" s="7" t="s">
        <v>154</v>
      </c>
      <c r="H72" s="8">
        <f t="shared" si="0"/>
        <v>22774</v>
      </c>
      <c r="I72" s="28">
        <f>ROUND('Přehled kladných výsledků hospo'!I72:J72,0)</f>
        <v>20919</v>
      </c>
      <c r="J72" s="23"/>
      <c r="K72" s="8">
        <f>ROUND('Přehled kladných výsledků hospo'!K72,0)</f>
        <v>1855</v>
      </c>
      <c r="L72" s="28">
        <f>ROUND('Přehled kladných výsledků hospo'!L72:N72,0)</f>
        <v>22774</v>
      </c>
      <c r="M72" s="21"/>
      <c r="N72" s="23"/>
      <c r="O72" s="8">
        <v>0</v>
      </c>
      <c r="P72" s="8">
        <f>ROUND('Přehled kladných výsledků hospo'!P72,0)</f>
        <v>22774</v>
      </c>
      <c r="Q72" s="8">
        <v>0</v>
      </c>
      <c r="R72" s="8">
        <v>0</v>
      </c>
      <c r="S72" s="8">
        <v>2399000</v>
      </c>
      <c r="T72" s="10">
        <v>9.4931346394331005E-3</v>
      </c>
    </row>
    <row r="73" spans="2:20" x14ac:dyDescent="0.25">
      <c r="B73" s="7">
        <v>64</v>
      </c>
      <c r="C73" s="55" t="s">
        <v>155</v>
      </c>
      <c r="D73" s="56"/>
      <c r="E73" s="56"/>
      <c r="F73" s="56"/>
      <c r="G73" s="7" t="s">
        <v>156</v>
      </c>
      <c r="H73" s="8">
        <f t="shared" si="0"/>
        <v>12663</v>
      </c>
      <c r="I73" s="28">
        <f>ROUND('Přehled kladných výsledků hospo'!I73:J73,0)</f>
        <v>12663</v>
      </c>
      <c r="J73" s="23"/>
      <c r="K73" s="8">
        <f>ROUND('Přehled kladných výsledků hospo'!K73,0)</f>
        <v>0</v>
      </c>
      <c r="L73" s="28">
        <f>ROUND('Přehled kladných výsledků hospo'!L73:N73,0)</f>
        <v>22027</v>
      </c>
      <c r="M73" s="21"/>
      <c r="N73" s="23"/>
      <c r="O73" s="8">
        <v>0</v>
      </c>
      <c r="P73" s="8">
        <f>ROUND('Přehled kladných výsledků hospo'!P73,0)</f>
        <v>22027</v>
      </c>
      <c r="Q73" s="8">
        <v>0</v>
      </c>
      <c r="R73" s="8">
        <v>1737</v>
      </c>
      <c r="S73" s="8">
        <v>4268000</v>
      </c>
      <c r="T73" s="10">
        <v>2.9668931583880002E-3</v>
      </c>
    </row>
    <row r="74" spans="2:20" x14ac:dyDescent="0.25">
      <c r="B74" s="7">
        <v>65</v>
      </c>
      <c r="C74" s="26" t="s">
        <v>157</v>
      </c>
      <c r="D74" s="27"/>
      <c r="E74" s="27"/>
      <c r="F74" s="27"/>
      <c r="G74" s="7" t="s">
        <v>158</v>
      </c>
      <c r="H74" s="8">
        <f t="shared" si="0"/>
        <v>11061</v>
      </c>
      <c r="I74" s="28">
        <v>10570</v>
      </c>
      <c r="J74" s="23"/>
      <c r="K74" s="8">
        <f>ROUND('Přehled kladných výsledků hospo'!K74,0)</f>
        <v>491</v>
      </c>
      <c r="L74" s="28">
        <f>ROUND('Přehled kladných výsledků hospo'!L74:N74,0)</f>
        <v>11061</v>
      </c>
      <c r="M74" s="21"/>
      <c r="N74" s="23"/>
      <c r="O74" s="8">
        <v>0</v>
      </c>
      <c r="P74" s="8">
        <f>ROUND('Přehled kladných výsledků hospo'!P74,0)</f>
        <v>11061</v>
      </c>
      <c r="Q74" s="8">
        <v>0</v>
      </c>
      <c r="R74" s="8">
        <v>0</v>
      </c>
      <c r="S74" s="8">
        <v>2479000</v>
      </c>
      <c r="T74" s="10">
        <v>4.4620411456232304E-3</v>
      </c>
    </row>
    <row r="75" spans="2:20" x14ac:dyDescent="0.25">
      <c r="B75" s="7">
        <v>66</v>
      </c>
      <c r="C75" s="26" t="s">
        <v>159</v>
      </c>
      <c r="D75" s="27"/>
      <c r="E75" s="27"/>
      <c r="F75" s="27"/>
      <c r="G75" s="7" t="s">
        <v>160</v>
      </c>
      <c r="H75" s="8">
        <f t="shared" si="0"/>
        <v>10226</v>
      </c>
      <c r="I75" s="28">
        <f>ROUND('Přehled kladných výsledků hospo'!I75:J75,0)</f>
        <v>-96597</v>
      </c>
      <c r="J75" s="23"/>
      <c r="K75" s="8">
        <f>ROUND('Přehled kladných výsledků hospo'!K75,0)</f>
        <v>106823</v>
      </c>
      <c r="L75" s="28">
        <f>ROUND('Přehled kladných výsledků hospo'!L75:N75,0)</f>
        <v>10226</v>
      </c>
      <c r="M75" s="21"/>
      <c r="N75" s="23"/>
      <c r="O75" s="8">
        <v>0</v>
      </c>
      <c r="P75" s="8">
        <f>ROUND('Přehled kladných výsledků hospo'!P75,0)</f>
        <v>10226</v>
      </c>
      <c r="Q75" s="8">
        <v>0</v>
      </c>
      <c r="R75" s="8">
        <v>0</v>
      </c>
      <c r="S75" s="8">
        <v>6434000</v>
      </c>
      <c r="T75" s="10">
        <v>1.5894047248989701E-3</v>
      </c>
    </row>
    <row r="76" spans="2:20" x14ac:dyDescent="0.25">
      <c r="B76" s="7">
        <v>67</v>
      </c>
      <c r="C76" s="26" t="s">
        <v>161</v>
      </c>
      <c r="D76" s="27"/>
      <c r="E76" s="27"/>
      <c r="F76" s="27"/>
      <c r="G76" s="7" t="s">
        <v>162</v>
      </c>
      <c r="H76" s="8">
        <f t="shared" si="0"/>
        <v>7156</v>
      </c>
      <c r="I76" s="28">
        <f>ROUND('Přehled kladných výsledků hospo'!I76:J76,0)</f>
        <v>7156</v>
      </c>
      <c r="J76" s="23"/>
      <c r="K76" s="8">
        <f>ROUND('Přehled kladných výsledků hospo'!K76,0)</f>
        <v>0</v>
      </c>
      <c r="L76" s="28">
        <f>ROUND('Přehled kladných výsledků hospo'!L76:N76,0)</f>
        <v>7156</v>
      </c>
      <c r="M76" s="21"/>
      <c r="N76" s="23"/>
      <c r="O76" s="8">
        <v>0</v>
      </c>
      <c r="P76" s="8">
        <f>ROUND('Přehled kladných výsledků hospo'!P76,0)</f>
        <v>7156</v>
      </c>
      <c r="Q76" s="8">
        <v>0</v>
      </c>
      <c r="R76" s="8">
        <v>0</v>
      </c>
      <c r="S76" s="8">
        <v>748000</v>
      </c>
      <c r="T76" s="10">
        <v>9.5673128342246005E-3</v>
      </c>
    </row>
    <row r="77" spans="2:20" x14ac:dyDescent="0.25">
      <c r="B77" s="7">
        <v>68</v>
      </c>
      <c r="C77" s="26" t="s">
        <v>163</v>
      </c>
      <c r="D77" s="27"/>
      <c r="E77" s="27"/>
      <c r="F77" s="27"/>
      <c r="G77" s="7" t="s">
        <v>164</v>
      </c>
      <c r="H77" s="8">
        <f t="shared" si="0"/>
        <v>5965</v>
      </c>
      <c r="I77" s="28">
        <f>ROUND('Přehled kladných výsledků hospo'!I77:J77,0)</f>
        <v>5965</v>
      </c>
      <c r="J77" s="23"/>
      <c r="K77" s="8">
        <f>ROUND('Přehled kladných výsledků hospo'!K77,0)</f>
        <v>0</v>
      </c>
      <c r="L77" s="28">
        <f>ROUND('Přehled kladných výsledků hospo'!L77:N77,0)</f>
        <v>5965</v>
      </c>
      <c r="M77" s="21"/>
      <c r="N77" s="23"/>
      <c r="O77" s="8">
        <v>0</v>
      </c>
      <c r="P77" s="8">
        <f>ROUND('Přehled kladných výsledků hospo'!P77,0)</f>
        <v>5965</v>
      </c>
      <c r="Q77" s="8">
        <v>0</v>
      </c>
      <c r="R77" s="8">
        <v>0</v>
      </c>
      <c r="S77" s="9">
        <v>0</v>
      </c>
      <c r="T77" s="15" t="s">
        <v>309</v>
      </c>
    </row>
    <row r="78" spans="2:20" x14ac:dyDescent="0.25">
      <c r="B78" s="7">
        <v>69</v>
      </c>
      <c r="C78" s="55" t="s">
        <v>165</v>
      </c>
      <c r="D78" s="56"/>
      <c r="E78" s="56"/>
      <c r="F78" s="56"/>
      <c r="G78" s="7" t="s">
        <v>166</v>
      </c>
      <c r="H78" s="8">
        <f t="shared" si="0"/>
        <v>2294</v>
      </c>
      <c r="I78" s="28">
        <f>ROUND('Přehled kladných výsledků hospo'!I78:J78,0)</f>
        <v>2294</v>
      </c>
      <c r="J78" s="23"/>
      <c r="K78" s="8">
        <f>ROUND('Přehled kladných výsledků hospo'!K78,0)</f>
        <v>0</v>
      </c>
      <c r="L78" s="28">
        <f>ROUND('Přehled kladných výsledků hospo'!L78:N78,0)</f>
        <v>20998</v>
      </c>
      <c r="M78" s="21"/>
      <c r="N78" s="23"/>
      <c r="O78" s="8">
        <v>0</v>
      </c>
      <c r="P78" s="8">
        <f>ROUND('Přehled kladných výsledků hospo'!P78,0)</f>
        <v>20998</v>
      </c>
      <c r="Q78" s="8">
        <v>0</v>
      </c>
      <c r="R78" s="8">
        <v>0</v>
      </c>
      <c r="S78" s="8">
        <v>7377000</v>
      </c>
      <c r="T78" s="10">
        <v>3.1090551714789199E-4</v>
      </c>
    </row>
    <row r="79" spans="2:20" x14ac:dyDescent="0.25">
      <c r="B79" s="7">
        <v>70</v>
      </c>
      <c r="C79" s="26" t="s">
        <v>167</v>
      </c>
      <c r="D79" s="27"/>
      <c r="E79" s="27"/>
      <c r="F79" s="27"/>
      <c r="G79" s="7" t="s">
        <v>168</v>
      </c>
      <c r="H79" s="8">
        <f t="shared" si="0"/>
        <v>2127</v>
      </c>
      <c r="I79" s="28">
        <f>ROUND('Přehled kladných výsledků hospo'!I79:J79,0)</f>
        <v>2127</v>
      </c>
      <c r="J79" s="23"/>
      <c r="K79" s="8">
        <f>ROUND('Přehled kladných výsledků hospo'!K79,0)</f>
        <v>0</v>
      </c>
      <c r="L79" s="28">
        <f>ROUND('Přehled kladných výsledků hospo'!L79:N79,0)</f>
        <v>2127</v>
      </c>
      <c r="M79" s="21"/>
      <c r="N79" s="23"/>
      <c r="O79" s="8">
        <v>0</v>
      </c>
      <c r="P79" s="8">
        <f>ROUND('Přehled kladných výsledků hospo'!P79,0)</f>
        <v>2127</v>
      </c>
      <c r="Q79" s="8">
        <v>0</v>
      </c>
      <c r="R79" s="8">
        <v>0</v>
      </c>
      <c r="S79" s="8">
        <v>1447000</v>
      </c>
      <c r="T79" s="10">
        <v>1.469599170698E-3</v>
      </c>
    </row>
    <row r="80" spans="2:20" x14ac:dyDescent="0.25">
      <c r="B80" s="7">
        <v>71</v>
      </c>
      <c r="C80" s="26" t="s">
        <v>169</v>
      </c>
      <c r="D80" s="27"/>
      <c r="E80" s="27"/>
      <c r="F80" s="27"/>
      <c r="G80" s="7" t="s">
        <v>170</v>
      </c>
      <c r="H80" s="8">
        <f t="shared" ref="H80:H113" si="1">I80+K80</f>
        <v>954</v>
      </c>
      <c r="I80" s="28">
        <f>ROUND('Přehled kladných výsledků hospo'!I80:J80,0)</f>
        <v>954</v>
      </c>
      <c r="J80" s="23"/>
      <c r="K80" s="8">
        <f>ROUND('Přehled kladných výsledků hospo'!K80,0)</f>
        <v>0</v>
      </c>
      <c r="L80" s="28">
        <f>ROUND('Přehled kladných výsledků hospo'!L80:N80,0)</f>
        <v>954</v>
      </c>
      <c r="M80" s="21"/>
      <c r="N80" s="23"/>
      <c r="O80" s="8">
        <v>0</v>
      </c>
      <c r="P80" s="8">
        <f>ROUND('Přehled kladných výsledků hospo'!P80,0)</f>
        <v>954</v>
      </c>
      <c r="Q80" s="8">
        <v>0</v>
      </c>
      <c r="R80" s="8">
        <v>0</v>
      </c>
      <c r="S80" s="8">
        <v>1033000</v>
      </c>
      <c r="T80" s="10">
        <v>9.2327202323330096E-4</v>
      </c>
    </row>
    <row r="81" spans="2:20" x14ac:dyDescent="0.25">
      <c r="B81" s="7">
        <v>72</v>
      </c>
      <c r="C81" s="26" t="s">
        <v>171</v>
      </c>
      <c r="D81" s="27"/>
      <c r="E81" s="27"/>
      <c r="F81" s="27"/>
      <c r="G81" s="7" t="s">
        <v>172</v>
      </c>
      <c r="H81" s="8">
        <f t="shared" si="1"/>
        <v>571</v>
      </c>
      <c r="I81" s="28">
        <f>ROUND('Přehled kladných výsledků hospo'!I81:J81,0)</f>
        <v>-2849</v>
      </c>
      <c r="J81" s="23"/>
      <c r="K81" s="8">
        <f>ROUND('Přehled kladných výsledků hospo'!K81,0)</f>
        <v>3420</v>
      </c>
      <c r="L81" s="28">
        <f>ROUND('Přehled kladných výsledků hospo'!L81:N81,0)</f>
        <v>571</v>
      </c>
      <c r="M81" s="21"/>
      <c r="N81" s="23"/>
      <c r="O81" s="8">
        <v>0</v>
      </c>
      <c r="P81" s="8">
        <f>ROUND('Přehled kladných výsledků hospo'!P81,0)</f>
        <v>571</v>
      </c>
      <c r="Q81" s="8">
        <v>0</v>
      </c>
      <c r="R81" s="8">
        <v>0</v>
      </c>
      <c r="S81" s="8">
        <v>6237000</v>
      </c>
      <c r="T81" s="10">
        <v>9.1608144941478302E-5</v>
      </c>
    </row>
    <row r="82" spans="2:20" x14ac:dyDescent="0.25">
      <c r="B82" s="7">
        <v>73</v>
      </c>
      <c r="C82" s="26" t="s">
        <v>173</v>
      </c>
      <c r="D82" s="27"/>
      <c r="E82" s="27"/>
      <c r="F82" s="27"/>
      <c r="G82" s="7" t="s">
        <v>174</v>
      </c>
      <c r="H82" s="8">
        <f t="shared" si="1"/>
        <v>492</v>
      </c>
      <c r="I82" s="28">
        <f>ROUND('Přehled kladných výsledků hospo'!I82:J82,0)</f>
        <v>492</v>
      </c>
      <c r="J82" s="23"/>
      <c r="K82" s="8">
        <f>ROUND('Přehled kladných výsledků hospo'!K82,0)</f>
        <v>0</v>
      </c>
      <c r="L82" s="28">
        <f>ROUND('Přehled kladných výsledků hospo'!L82:N82,0)</f>
        <v>492</v>
      </c>
      <c r="M82" s="21"/>
      <c r="N82" s="23"/>
      <c r="O82" s="8">
        <v>0</v>
      </c>
      <c r="P82" s="8">
        <f>ROUND('Přehled kladných výsledků hospo'!P82,0)</f>
        <v>492</v>
      </c>
      <c r="Q82" s="8">
        <v>0</v>
      </c>
      <c r="R82" s="8">
        <v>0</v>
      </c>
      <c r="S82" s="8">
        <v>1853000</v>
      </c>
      <c r="T82" s="10">
        <v>2.6528872099298398E-4</v>
      </c>
    </row>
    <row r="83" spans="2:20" x14ac:dyDescent="0.25">
      <c r="B83" s="7">
        <v>74</v>
      </c>
      <c r="C83" s="26" t="s">
        <v>175</v>
      </c>
      <c r="D83" s="27"/>
      <c r="E83" s="27"/>
      <c r="F83" s="27"/>
      <c r="G83" s="7" t="s">
        <v>176</v>
      </c>
      <c r="H83" s="8">
        <f t="shared" si="1"/>
        <v>362</v>
      </c>
      <c r="I83" s="28">
        <f>ROUND('Přehled kladných výsledků hospo'!I83:J83,0)</f>
        <v>362</v>
      </c>
      <c r="J83" s="23"/>
      <c r="K83" s="8">
        <f>ROUND('Přehled kladných výsledků hospo'!K83,0)</f>
        <v>0</v>
      </c>
      <c r="L83" s="28">
        <f>ROUND('Přehled kladných výsledků hospo'!L83:N83,0)</f>
        <v>362</v>
      </c>
      <c r="M83" s="21"/>
      <c r="N83" s="23"/>
      <c r="O83" s="8">
        <v>0</v>
      </c>
      <c r="P83" s="8">
        <f>ROUND('Přehled kladných výsledků hospo'!P83,0)</f>
        <v>362</v>
      </c>
      <c r="Q83" s="8">
        <v>0</v>
      </c>
      <c r="R83" s="8">
        <v>0</v>
      </c>
      <c r="S83" s="8">
        <v>108000</v>
      </c>
      <c r="T83" s="10">
        <v>3.3556481481481501E-3</v>
      </c>
    </row>
    <row r="84" spans="2:20" x14ac:dyDescent="0.25">
      <c r="B84" s="7">
        <v>75</v>
      </c>
      <c r="C84" s="26" t="s">
        <v>177</v>
      </c>
      <c r="D84" s="27"/>
      <c r="E84" s="27"/>
      <c r="F84" s="27"/>
      <c r="G84" s="7" t="s">
        <v>178</v>
      </c>
      <c r="H84" s="8">
        <f t="shared" si="1"/>
        <v>96</v>
      </c>
      <c r="I84" s="28">
        <f>ROUND('Přehled kladných výsledků hospo'!I84:J84,0)</f>
        <v>96</v>
      </c>
      <c r="J84" s="23"/>
      <c r="K84" s="8">
        <f>ROUND('Přehled kladných výsledků hospo'!K84,0)</f>
        <v>0</v>
      </c>
      <c r="L84" s="28">
        <f>ROUND('Přehled kladných výsledků hospo'!L84:N84,0)</f>
        <v>96</v>
      </c>
      <c r="M84" s="21"/>
      <c r="N84" s="23"/>
      <c r="O84" s="8">
        <v>0</v>
      </c>
      <c r="P84" s="8">
        <f>ROUND('Přehled kladných výsledků hospo'!P84,0)</f>
        <v>96</v>
      </c>
      <c r="Q84" s="8">
        <v>0</v>
      </c>
      <c r="R84" s="8">
        <v>0</v>
      </c>
      <c r="S84" s="8">
        <v>1333000</v>
      </c>
      <c r="T84" s="10">
        <v>7.1650412603150803E-5</v>
      </c>
    </row>
    <row r="85" spans="2:20" x14ac:dyDescent="0.25">
      <c r="B85" s="7">
        <v>76</v>
      </c>
      <c r="C85" s="26" t="s">
        <v>179</v>
      </c>
      <c r="D85" s="27"/>
      <c r="E85" s="27"/>
      <c r="F85" s="27"/>
      <c r="G85" s="7" t="s">
        <v>180</v>
      </c>
      <c r="H85" s="8">
        <f t="shared" si="1"/>
        <v>0</v>
      </c>
      <c r="I85" s="28">
        <f>ROUND('Přehled kladných výsledků hospo'!I85:J85,0)</f>
        <v>-100738</v>
      </c>
      <c r="J85" s="23"/>
      <c r="K85" s="8">
        <f>ROUND('Přehled kladných výsledků hospo'!K85,0)</f>
        <v>100738</v>
      </c>
      <c r="L85" s="28">
        <f>ROUND('Přehled kladných výsledků hospo'!L85:N85,0)</f>
        <v>0</v>
      </c>
      <c r="M85" s="21"/>
      <c r="N85" s="23"/>
      <c r="O85" s="8">
        <v>0</v>
      </c>
      <c r="P85" s="8">
        <f>ROUND('Přehled kladných výsledků hospo'!P85,0)</f>
        <v>0</v>
      </c>
      <c r="Q85" s="8">
        <v>0</v>
      </c>
      <c r="R85" s="8">
        <v>0</v>
      </c>
      <c r="S85" s="8">
        <v>1824000</v>
      </c>
      <c r="T85" s="10">
        <v>0</v>
      </c>
    </row>
    <row r="86" spans="2:20" x14ac:dyDescent="0.25">
      <c r="B86" s="7">
        <v>77</v>
      </c>
      <c r="C86" s="26" t="s">
        <v>181</v>
      </c>
      <c r="D86" s="27"/>
      <c r="E86" s="27"/>
      <c r="F86" s="27"/>
      <c r="G86" s="7" t="s">
        <v>182</v>
      </c>
      <c r="H86" s="8">
        <f t="shared" si="1"/>
        <v>0</v>
      </c>
      <c r="I86" s="28">
        <f>ROUND('Přehled kladných výsledků hospo'!I86:J86,0)</f>
        <v>0</v>
      </c>
      <c r="J86" s="23"/>
      <c r="K86" s="8">
        <f>ROUND('Přehled kladných výsledků hospo'!K86,0)</f>
        <v>0</v>
      </c>
      <c r="L86" s="28">
        <f>ROUND('Přehled kladných výsledků hospo'!L86:N86,0)</f>
        <v>0</v>
      </c>
      <c r="M86" s="21"/>
      <c r="N86" s="23"/>
      <c r="O86" s="8">
        <v>0</v>
      </c>
      <c r="P86" s="8">
        <f>ROUND('Přehled kladných výsledků hospo'!P86,0)</f>
        <v>0</v>
      </c>
      <c r="Q86" s="8">
        <v>0</v>
      </c>
      <c r="R86" s="8">
        <v>0</v>
      </c>
      <c r="S86" s="8">
        <v>2055000</v>
      </c>
      <c r="T86" s="10">
        <v>0</v>
      </c>
    </row>
    <row r="87" spans="2:20" x14ac:dyDescent="0.25">
      <c r="B87" s="7">
        <v>78</v>
      </c>
      <c r="C87" s="26" t="s">
        <v>183</v>
      </c>
      <c r="D87" s="27"/>
      <c r="E87" s="27"/>
      <c r="F87" s="27"/>
      <c r="G87" s="7" t="s">
        <v>184</v>
      </c>
      <c r="H87" s="8">
        <f t="shared" si="1"/>
        <v>0</v>
      </c>
      <c r="I87" s="28">
        <f>ROUND('Přehled kladných výsledků hospo'!I87:J87,0)</f>
        <v>-165448</v>
      </c>
      <c r="J87" s="23"/>
      <c r="K87" s="8">
        <f>ROUND('Přehled kladných výsledků hospo'!K87,0)</f>
        <v>165448</v>
      </c>
      <c r="L87" s="28">
        <f>ROUND('Přehled kladných výsledků hospo'!L87:N87,0)</f>
        <v>0</v>
      </c>
      <c r="M87" s="21"/>
      <c r="N87" s="23"/>
      <c r="O87" s="8">
        <v>0</v>
      </c>
      <c r="P87" s="8">
        <f>ROUND('Přehled kladných výsledků hospo'!P87,0)</f>
        <v>0</v>
      </c>
      <c r="Q87" s="8">
        <v>0</v>
      </c>
      <c r="R87" s="8">
        <v>0</v>
      </c>
      <c r="S87" s="8">
        <v>5907000</v>
      </c>
      <c r="T87" s="10">
        <v>0</v>
      </c>
    </row>
    <row r="88" spans="2:20" x14ac:dyDescent="0.25">
      <c r="B88" s="7">
        <v>79</v>
      </c>
      <c r="C88" s="26" t="s">
        <v>185</v>
      </c>
      <c r="D88" s="27"/>
      <c r="E88" s="27"/>
      <c r="F88" s="27"/>
      <c r="G88" s="7" t="s">
        <v>186</v>
      </c>
      <c r="H88" s="8">
        <f t="shared" si="1"/>
        <v>0</v>
      </c>
      <c r="I88" s="28">
        <f>ROUND('Přehled kladných výsledků hospo'!I88:J88,0)</f>
        <v>-75666</v>
      </c>
      <c r="J88" s="23"/>
      <c r="K88" s="8">
        <f>ROUND('Přehled kladných výsledků hospo'!K88,0)</f>
        <v>75666</v>
      </c>
      <c r="L88" s="28">
        <f>ROUND('Přehled kladných výsledků hospo'!L88:N88,0)</f>
        <v>0</v>
      </c>
      <c r="M88" s="21"/>
      <c r="N88" s="23"/>
      <c r="O88" s="8">
        <v>0</v>
      </c>
      <c r="P88" s="8">
        <f>ROUND('Přehled kladných výsledků hospo'!P88,0)</f>
        <v>0</v>
      </c>
      <c r="Q88" s="8">
        <v>0</v>
      </c>
      <c r="R88" s="8">
        <v>0</v>
      </c>
      <c r="S88" s="8">
        <v>5111000</v>
      </c>
      <c r="T88" s="10">
        <v>0</v>
      </c>
    </row>
    <row r="89" spans="2:20" x14ac:dyDescent="0.25">
      <c r="B89" s="7">
        <v>80</v>
      </c>
      <c r="C89" s="26" t="s">
        <v>187</v>
      </c>
      <c r="D89" s="27"/>
      <c r="E89" s="27"/>
      <c r="F89" s="27"/>
      <c r="G89" s="7" t="s">
        <v>188</v>
      </c>
      <c r="H89" s="8">
        <f t="shared" si="1"/>
        <v>0</v>
      </c>
      <c r="I89" s="28">
        <f>ROUND('Přehled kladných výsledků hospo'!I89:J89,0)</f>
        <v>0</v>
      </c>
      <c r="J89" s="23"/>
      <c r="K89" s="8">
        <f>ROUND('Přehled kladných výsledků hospo'!K89,0)</f>
        <v>0</v>
      </c>
      <c r="L89" s="28">
        <f>ROUND('Přehled kladných výsledků hospo'!L89:N89,0)</f>
        <v>0</v>
      </c>
      <c r="M89" s="21"/>
      <c r="N89" s="23"/>
      <c r="O89" s="8">
        <v>0</v>
      </c>
      <c r="P89" s="8">
        <f>ROUND('Přehled kladných výsledků hospo'!P89,0)</f>
        <v>0</v>
      </c>
      <c r="Q89" s="8">
        <v>0</v>
      </c>
      <c r="R89" s="8">
        <v>0</v>
      </c>
      <c r="S89" s="8">
        <v>745000</v>
      </c>
      <c r="T89" s="10">
        <v>0</v>
      </c>
    </row>
    <row r="90" spans="2:20" x14ac:dyDescent="0.25">
      <c r="B90" s="7">
        <v>81</v>
      </c>
      <c r="C90" s="26" t="s">
        <v>189</v>
      </c>
      <c r="D90" s="27"/>
      <c r="E90" s="27"/>
      <c r="F90" s="27"/>
      <c r="G90" s="7" t="s">
        <v>190</v>
      </c>
      <c r="H90" s="8">
        <f t="shared" si="1"/>
        <v>0</v>
      </c>
      <c r="I90" s="28">
        <f>ROUND('Přehled kladných výsledků hospo'!I90:J90,0)</f>
        <v>-294489</v>
      </c>
      <c r="J90" s="23"/>
      <c r="K90" s="8">
        <f>ROUND('Přehled kladných výsledků hospo'!K90,0)</f>
        <v>294489</v>
      </c>
      <c r="L90" s="28">
        <f>ROUND('Přehled kladných výsledků hospo'!L90:N90,0)</f>
        <v>0</v>
      </c>
      <c r="M90" s="21"/>
      <c r="N90" s="23"/>
      <c r="O90" s="8">
        <v>0</v>
      </c>
      <c r="P90" s="8">
        <f>ROUND('Přehled kladných výsledků hospo'!P90,0)</f>
        <v>0</v>
      </c>
      <c r="Q90" s="8">
        <v>0</v>
      </c>
      <c r="R90" s="8">
        <v>0</v>
      </c>
      <c r="S90" s="8">
        <v>27201000</v>
      </c>
      <c r="T90" s="10">
        <v>0</v>
      </c>
    </row>
    <row r="91" spans="2:20" x14ac:dyDescent="0.25">
      <c r="B91" s="7">
        <v>82</v>
      </c>
      <c r="C91" s="26" t="s">
        <v>191</v>
      </c>
      <c r="D91" s="27"/>
      <c r="E91" s="27"/>
      <c r="F91" s="27"/>
      <c r="G91" s="7" t="s">
        <v>192</v>
      </c>
      <c r="H91" s="8">
        <f t="shared" si="1"/>
        <v>0</v>
      </c>
      <c r="I91" s="28">
        <f>ROUND('Přehled kladných výsledků hospo'!I91:J91,0)</f>
        <v>-233971</v>
      </c>
      <c r="J91" s="23"/>
      <c r="K91" s="8">
        <f>ROUND('Přehled kladných výsledků hospo'!K91,0)</f>
        <v>233971</v>
      </c>
      <c r="L91" s="28">
        <f>ROUND('Přehled kladných výsledků hospo'!L91:N91,0)</f>
        <v>0</v>
      </c>
      <c r="M91" s="21"/>
      <c r="N91" s="23"/>
      <c r="O91" s="8">
        <v>0</v>
      </c>
      <c r="P91" s="8">
        <f>ROUND('Přehled kladných výsledků hospo'!P91,0)</f>
        <v>0</v>
      </c>
      <c r="Q91" s="8">
        <v>0</v>
      </c>
      <c r="R91" s="8">
        <v>0</v>
      </c>
      <c r="S91" s="8">
        <v>18374000</v>
      </c>
      <c r="T91" s="10">
        <v>0</v>
      </c>
    </row>
    <row r="92" spans="2:20" x14ac:dyDescent="0.25">
      <c r="B92" s="7">
        <v>83</v>
      </c>
      <c r="C92" s="26" t="s">
        <v>193</v>
      </c>
      <c r="D92" s="27"/>
      <c r="E92" s="27"/>
      <c r="F92" s="27"/>
      <c r="G92" s="7" t="s">
        <v>194</v>
      </c>
      <c r="H92" s="8">
        <f t="shared" si="1"/>
        <v>0</v>
      </c>
      <c r="I92" s="28">
        <f>ROUND('Přehled kladných výsledků hospo'!I92:J92,0)</f>
        <v>-2661</v>
      </c>
      <c r="J92" s="23"/>
      <c r="K92" s="8">
        <f>ROUND('Přehled kladných výsledků hospo'!K92,0)</f>
        <v>2661</v>
      </c>
      <c r="L92" s="28">
        <f>ROUND('Přehled kladných výsledků hospo'!L92:N92,0)</f>
        <v>0</v>
      </c>
      <c r="M92" s="21"/>
      <c r="N92" s="23"/>
      <c r="O92" s="8">
        <v>0</v>
      </c>
      <c r="P92" s="8">
        <f>ROUND('Přehled kladných výsledků hospo'!P92,0)</f>
        <v>0</v>
      </c>
      <c r="Q92" s="8">
        <v>0</v>
      </c>
      <c r="R92" s="8">
        <v>0</v>
      </c>
      <c r="S92" s="8">
        <v>9883000</v>
      </c>
      <c r="T92" s="10">
        <v>0</v>
      </c>
    </row>
    <row r="93" spans="2:20" x14ac:dyDescent="0.25">
      <c r="B93" s="7">
        <v>84</v>
      </c>
      <c r="C93" s="26" t="s">
        <v>195</v>
      </c>
      <c r="D93" s="27"/>
      <c r="E93" s="27"/>
      <c r="F93" s="27"/>
      <c r="G93" s="7" t="s">
        <v>196</v>
      </c>
      <c r="H93" s="8">
        <f t="shared" si="1"/>
        <v>0</v>
      </c>
      <c r="I93" s="28">
        <f>ROUND('Přehled kladných výsledků hospo'!I93:J93,0)</f>
        <v>-51649</v>
      </c>
      <c r="J93" s="23"/>
      <c r="K93" s="8">
        <f>ROUND('Přehled kladných výsledků hospo'!K93,0)</f>
        <v>51649</v>
      </c>
      <c r="L93" s="28">
        <f>ROUND('Přehled kladných výsledků hospo'!L93:N93,0)</f>
        <v>0</v>
      </c>
      <c r="M93" s="21"/>
      <c r="N93" s="23"/>
      <c r="O93" s="8">
        <v>0</v>
      </c>
      <c r="P93" s="8">
        <f>ROUND('Přehled kladných výsledků hospo'!P93,0)</f>
        <v>0</v>
      </c>
      <c r="Q93" s="8">
        <v>0</v>
      </c>
      <c r="R93" s="8">
        <v>0</v>
      </c>
      <c r="S93" s="8">
        <v>3134000</v>
      </c>
      <c r="T93" s="10">
        <v>0</v>
      </c>
    </row>
    <row r="94" spans="2:20" x14ac:dyDescent="0.25">
      <c r="B94" s="7">
        <v>85</v>
      </c>
      <c r="C94" s="26" t="s">
        <v>197</v>
      </c>
      <c r="D94" s="27"/>
      <c r="E94" s="27"/>
      <c r="F94" s="27"/>
      <c r="G94" s="7" t="s">
        <v>198</v>
      </c>
      <c r="H94" s="8">
        <f t="shared" si="1"/>
        <v>0</v>
      </c>
      <c r="I94" s="28">
        <f>ROUND('Přehled kladných výsledků hospo'!I94:J94,0)</f>
        <v>-388681</v>
      </c>
      <c r="J94" s="23"/>
      <c r="K94" s="8">
        <f>ROUND('Přehled kladných výsledků hospo'!K94,0)</f>
        <v>388681</v>
      </c>
      <c r="L94" s="28">
        <f>ROUND('Přehled kladných výsledků hospo'!L94:N94,0)</f>
        <v>0</v>
      </c>
      <c r="M94" s="21"/>
      <c r="N94" s="23"/>
      <c r="O94" s="8">
        <v>0</v>
      </c>
      <c r="P94" s="8">
        <f>ROUND('Přehled kladných výsledků hospo'!P94,0)</f>
        <v>0</v>
      </c>
      <c r="Q94" s="8">
        <v>0</v>
      </c>
      <c r="R94" s="8">
        <v>0</v>
      </c>
      <c r="S94" s="8">
        <v>9126000</v>
      </c>
      <c r="T94" s="10">
        <v>0</v>
      </c>
    </row>
    <row r="95" spans="2:20" x14ac:dyDescent="0.25">
      <c r="B95" s="7">
        <v>86</v>
      </c>
      <c r="C95" s="26" t="s">
        <v>199</v>
      </c>
      <c r="D95" s="27"/>
      <c r="E95" s="27"/>
      <c r="F95" s="27"/>
      <c r="G95" s="7" t="s">
        <v>200</v>
      </c>
      <c r="H95" s="8">
        <f t="shared" si="1"/>
        <v>0</v>
      </c>
      <c r="I95" s="28">
        <f>ROUND('Přehled kladných výsledků hospo'!I95:J95,0)</f>
        <v>-9005</v>
      </c>
      <c r="J95" s="23"/>
      <c r="K95" s="8">
        <f>ROUND('Přehled kladných výsledků hospo'!K95,0)</f>
        <v>9005</v>
      </c>
      <c r="L95" s="28">
        <f>ROUND('Přehled kladných výsledků hospo'!L95:N95,0)</f>
        <v>0</v>
      </c>
      <c r="M95" s="21"/>
      <c r="N95" s="23"/>
      <c r="O95" s="8">
        <v>0</v>
      </c>
      <c r="P95" s="8">
        <f>ROUND('Přehled kladných výsledků hospo'!P95,0)</f>
        <v>0</v>
      </c>
      <c r="Q95" s="8">
        <v>0</v>
      </c>
      <c r="R95" s="8">
        <v>0</v>
      </c>
      <c r="S95" s="8">
        <v>6631000</v>
      </c>
      <c r="T95" s="10">
        <v>0</v>
      </c>
    </row>
    <row r="96" spans="2:20" x14ac:dyDescent="0.25">
      <c r="B96" s="7">
        <v>87</v>
      </c>
      <c r="C96" s="26" t="s">
        <v>201</v>
      </c>
      <c r="D96" s="27"/>
      <c r="E96" s="27"/>
      <c r="F96" s="27"/>
      <c r="G96" s="7" t="s">
        <v>202</v>
      </c>
      <c r="H96" s="8">
        <f t="shared" si="1"/>
        <v>0</v>
      </c>
      <c r="I96" s="28">
        <f>ROUND('Přehled kladných výsledků hospo'!I96:J96,0)</f>
        <v>0</v>
      </c>
      <c r="J96" s="23"/>
      <c r="K96" s="8">
        <f>ROUND('Přehled kladných výsledků hospo'!K96,0)</f>
        <v>0</v>
      </c>
      <c r="L96" s="28">
        <f>ROUND('Přehled kladných výsledků hospo'!L96:N96,0)</f>
        <v>0</v>
      </c>
      <c r="M96" s="21"/>
      <c r="N96" s="23"/>
      <c r="O96" s="8">
        <v>0</v>
      </c>
      <c r="P96" s="8">
        <f>ROUND('Přehled kladných výsledků hospo'!P96,0)</f>
        <v>0</v>
      </c>
      <c r="Q96" s="8">
        <v>0</v>
      </c>
      <c r="R96" s="8">
        <v>0</v>
      </c>
      <c r="S96" s="8">
        <v>3556000</v>
      </c>
      <c r="T96" s="10">
        <v>0</v>
      </c>
    </row>
    <row r="97" spans="2:20" x14ac:dyDescent="0.25">
      <c r="B97" s="7">
        <v>88</v>
      </c>
      <c r="C97" s="26" t="s">
        <v>203</v>
      </c>
      <c r="D97" s="27"/>
      <c r="E97" s="27"/>
      <c r="F97" s="27"/>
      <c r="G97" s="7" t="s">
        <v>204</v>
      </c>
      <c r="H97" s="8">
        <f t="shared" si="1"/>
        <v>0</v>
      </c>
      <c r="I97" s="28">
        <f>ROUND('Přehled kladných výsledků hospo'!I97:J97,0)</f>
        <v>-179552</v>
      </c>
      <c r="J97" s="23"/>
      <c r="K97" s="8">
        <f>ROUND('Přehled kladných výsledků hospo'!K97,0)</f>
        <v>179552</v>
      </c>
      <c r="L97" s="28">
        <f>ROUND('Přehled kladných výsledků hospo'!L97:N97,0)</f>
        <v>0</v>
      </c>
      <c r="M97" s="21"/>
      <c r="N97" s="23"/>
      <c r="O97" s="8">
        <v>0</v>
      </c>
      <c r="P97" s="8">
        <f>ROUND('Přehled kladných výsledků hospo'!P97,0)</f>
        <v>0</v>
      </c>
      <c r="Q97" s="8">
        <v>0</v>
      </c>
      <c r="R97" s="8">
        <v>0</v>
      </c>
      <c r="S97" s="8">
        <v>3994000</v>
      </c>
      <c r="T97" s="10">
        <v>0</v>
      </c>
    </row>
    <row r="98" spans="2:20" x14ac:dyDescent="0.25">
      <c r="B98" s="7">
        <v>89</v>
      </c>
      <c r="C98" s="26" t="s">
        <v>205</v>
      </c>
      <c r="D98" s="27"/>
      <c r="E98" s="27"/>
      <c r="F98" s="27"/>
      <c r="G98" s="7" t="s">
        <v>206</v>
      </c>
      <c r="H98" s="8">
        <f t="shared" si="1"/>
        <v>0</v>
      </c>
      <c r="I98" s="28">
        <f>ROUND('Přehled kladných výsledků hospo'!I98:J98,0)</f>
        <v>-58770</v>
      </c>
      <c r="J98" s="23"/>
      <c r="K98" s="8">
        <f>ROUND('Přehled kladných výsledků hospo'!K98,0)</f>
        <v>58770</v>
      </c>
      <c r="L98" s="28">
        <f>ROUND('Přehled kladných výsledků hospo'!L98:N98,0)</f>
        <v>0</v>
      </c>
      <c r="M98" s="21"/>
      <c r="N98" s="23"/>
      <c r="O98" s="8">
        <v>0</v>
      </c>
      <c r="P98" s="8">
        <f>ROUND('Přehled kladných výsledků hospo'!P98,0)</f>
        <v>0</v>
      </c>
      <c r="Q98" s="8">
        <v>0</v>
      </c>
      <c r="R98" s="8">
        <v>0</v>
      </c>
      <c r="S98" s="8">
        <v>7405000</v>
      </c>
      <c r="T98" s="10">
        <v>0</v>
      </c>
    </row>
    <row r="99" spans="2:20" x14ac:dyDescent="0.25">
      <c r="B99" s="7">
        <v>90</v>
      </c>
      <c r="C99" s="55" t="s">
        <v>207</v>
      </c>
      <c r="D99" s="56"/>
      <c r="E99" s="56"/>
      <c r="F99" s="56"/>
      <c r="G99" s="7" t="s">
        <v>208</v>
      </c>
      <c r="H99" s="8">
        <f t="shared" si="1"/>
        <v>0</v>
      </c>
      <c r="I99" s="28">
        <f>ROUND('Přehled kladných výsledků hospo'!I99:J99,0)</f>
        <v>-31642</v>
      </c>
      <c r="J99" s="23"/>
      <c r="K99" s="8">
        <f>ROUND('Přehled kladných výsledků hospo'!K99,0)</f>
        <v>31642</v>
      </c>
      <c r="L99" s="28">
        <f>ROUND('Přehled kladných výsledků hospo'!L99:N99,0)</f>
        <v>925643</v>
      </c>
      <c r="M99" s="21"/>
      <c r="N99" s="23"/>
      <c r="O99" s="8">
        <v>0</v>
      </c>
      <c r="P99" s="8">
        <f>ROUND('Přehled kladných výsledků hospo'!P99,0)</f>
        <v>925643</v>
      </c>
      <c r="Q99" s="8">
        <v>0</v>
      </c>
      <c r="R99" s="8">
        <v>0</v>
      </c>
      <c r="S99" s="8">
        <v>6434000</v>
      </c>
      <c r="T99" s="10">
        <v>0</v>
      </c>
    </row>
    <row r="100" spans="2:20" x14ac:dyDescent="0.25">
      <c r="B100" s="7">
        <v>91</v>
      </c>
      <c r="C100" s="26" t="s">
        <v>209</v>
      </c>
      <c r="D100" s="27"/>
      <c r="E100" s="27"/>
      <c r="F100" s="27"/>
      <c r="G100" s="7" t="s">
        <v>210</v>
      </c>
      <c r="H100" s="8">
        <f t="shared" si="1"/>
        <v>0</v>
      </c>
      <c r="I100" s="28">
        <f>ROUND('Přehled kladných výsledků hospo'!I100:J100,0)</f>
        <v>-183486</v>
      </c>
      <c r="J100" s="23"/>
      <c r="K100" s="8">
        <f>ROUND('Přehled kladných výsledků hospo'!K100,0)</f>
        <v>183486</v>
      </c>
      <c r="L100" s="28">
        <f>ROUND('Přehled kladných výsledků hospo'!L100:N100,0)</f>
        <v>0</v>
      </c>
      <c r="M100" s="21"/>
      <c r="N100" s="23"/>
      <c r="O100" s="8">
        <v>0</v>
      </c>
      <c r="P100" s="8">
        <f>ROUND('Přehled kladných výsledků hospo'!P100,0)</f>
        <v>0</v>
      </c>
      <c r="Q100" s="8">
        <v>0</v>
      </c>
      <c r="R100" s="8">
        <v>0</v>
      </c>
      <c r="S100" s="8">
        <v>11378000</v>
      </c>
      <c r="T100" s="10">
        <v>0</v>
      </c>
    </row>
    <row r="101" spans="2:20" x14ac:dyDescent="0.25">
      <c r="B101" s="7">
        <v>92</v>
      </c>
      <c r="C101" s="26" t="s">
        <v>211</v>
      </c>
      <c r="D101" s="27"/>
      <c r="E101" s="27"/>
      <c r="F101" s="27"/>
      <c r="G101" s="7" t="s">
        <v>212</v>
      </c>
      <c r="H101" s="8">
        <f t="shared" si="1"/>
        <v>0</v>
      </c>
      <c r="I101" s="28">
        <f>ROUND('Přehled kladných výsledků hospo'!I101:J101,0)</f>
        <v>0</v>
      </c>
      <c r="J101" s="23"/>
      <c r="K101" s="8">
        <f>ROUND('Přehled kladných výsledků hospo'!K101,0)</f>
        <v>0</v>
      </c>
      <c r="L101" s="28">
        <f>ROUND('Přehled kladných výsledků hospo'!L101:N101,0)</f>
        <v>0</v>
      </c>
      <c r="M101" s="21"/>
      <c r="N101" s="23"/>
      <c r="O101" s="8">
        <v>0</v>
      </c>
      <c r="P101" s="8">
        <f>ROUND('Přehled kladných výsledků hospo'!P101,0)</f>
        <v>0</v>
      </c>
      <c r="Q101" s="8">
        <v>0</v>
      </c>
      <c r="R101" s="8">
        <v>0</v>
      </c>
      <c r="S101" s="8">
        <v>4734000</v>
      </c>
      <c r="T101" s="10">
        <v>0</v>
      </c>
    </row>
    <row r="102" spans="2:20" x14ac:dyDescent="0.25">
      <c r="B102" s="7">
        <v>93</v>
      </c>
      <c r="C102" s="26" t="s">
        <v>213</v>
      </c>
      <c r="D102" s="27"/>
      <c r="E102" s="27"/>
      <c r="F102" s="27"/>
      <c r="G102" s="7" t="s">
        <v>214</v>
      </c>
      <c r="H102" s="8">
        <f t="shared" si="1"/>
        <v>0</v>
      </c>
      <c r="I102" s="28">
        <f>ROUND('Přehled kladných výsledků hospo'!I102:J102,0)</f>
        <v>0</v>
      </c>
      <c r="J102" s="23"/>
      <c r="K102" s="8">
        <f>ROUND('Přehled kladných výsledků hospo'!K102,0)</f>
        <v>0</v>
      </c>
      <c r="L102" s="28">
        <f>ROUND('Přehled kladných výsledků hospo'!L102:N102,0)</f>
        <v>0</v>
      </c>
      <c r="M102" s="21"/>
      <c r="N102" s="23"/>
      <c r="O102" s="8">
        <v>0</v>
      </c>
      <c r="P102" s="8">
        <f>ROUND('Přehled kladných výsledků hospo'!P102,0)</f>
        <v>0</v>
      </c>
      <c r="Q102" s="8">
        <v>0</v>
      </c>
      <c r="R102" s="8">
        <v>0</v>
      </c>
      <c r="S102" s="8">
        <v>75000</v>
      </c>
      <c r="T102" s="10">
        <v>0</v>
      </c>
    </row>
    <row r="103" spans="2:20" x14ac:dyDescent="0.25">
      <c r="B103" s="7">
        <v>94</v>
      </c>
      <c r="C103" s="26" t="s">
        <v>215</v>
      </c>
      <c r="D103" s="27"/>
      <c r="E103" s="27"/>
      <c r="F103" s="27"/>
      <c r="G103" s="7" t="s">
        <v>216</v>
      </c>
      <c r="H103" s="8">
        <f t="shared" si="1"/>
        <v>0</v>
      </c>
      <c r="I103" s="28">
        <f>ROUND('Přehled kladných výsledků hospo'!I103:J103,0)</f>
        <v>-79886</v>
      </c>
      <c r="J103" s="23"/>
      <c r="K103" s="8">
        <v>79886</v>
      </c>
      <c r="L103" s="28">
        <f>ROUND('Přehled kladných výsledků hospo'!L103:N103,0)</f>
        <v>0</v>
      </c>
      <c r="M103" s="21"/>
      <c r="N103" s="23"/>
      <c r="O103" s="8">
        <v>0</v>
      </c>
      <c r="P103" s="8">
        <f>ROUND('Přehled kladných výsledků hospo'!P103,0)</f>
        <v>0</v>
      </c>
      <c r="Q103" s="8">
        <v>0</v>
      </c>
      <c r="R103" s="8">
        <v>0</v>
      </c>
      <c r="S103" s="8">
        <v>407000</v>
      </c>
      <c r="T103" s="10">
        <v>0</v>
      </c>
    </row>
    <row r="104" spans="2:20" x14ac:dyDescent="0.25">
      <c r="B104" s="7">
        <v>95</v>
      </c>
      <c r="C104" s="26" t="s">
        <v>217</v>
      </c>
      <c r="D104" s="27"/>
      <c r="E104" s="27"/>
      <c r="F104" s="27"/>
      <c r="G104" s="7" t="s">
        <v>218</v>
      </c>
      <c r="H104" s="8">
        <f t="shared" si="1"/>
        <v>0</v>
      </c>
      <c r="I104" s="28">
        <f>ROUND('Přehled kladných výsledků hospo'!I104:J104,0)</f>
        <v>0</v>
      </c>
      <c r="J104" s="23"/>
      <c r="K104" s="8">
        <f>ROUND('Přehled kladných výsledků hospo'!K104,0)</f>
        <v>0</v>
      </c>
      <c r="L104" s="28">
        <f>ROUND('Přehled kladných výsledků hospo'!L104:N104,0)</f>
        <v>0</v>
      </c>
      <c r="M104" s="21"/>
      <c r="N104" s="23"/>
      <c r="O104" s="8">
        <v>0</v>
      </c>
      <c r="P104" s="8">
        <f>ROUND('Přehled kladných výsledků hospo'!P104,0)</f>
        <v>0</v>
      </c>
      <c r="Q104" s="8">
        <v>0</v>
      </c>
      <c r="R104" s="8">
        <v>0</v>
      </c>
      <c r="S104" s="8">
        <v>966000</v>
      </c>
      <c r="T104" s="10">
        <v>0</v>
      </c>
    </row>
    <row r="105" spans="2:20" x14ac:dyDescent="0.25">
      <c r="B105" s="7">
        <v>96</v>
      </c>
      <c r="C105" s="26" t="s">
        <v>219</v>
      </c>
      <c r="D105" s="27"/>
      <c r="E105" s="27"/>
      <c r="F105" s="27"/>
      <c r="G105" s="7" t="s">
        <v>220</v>
      </c>
      <c r="H105" s="8">
        <f t="shared" si="1"/>
        <v>0</v>
      </c>
      <c r="I105" s="28">
        <f>ROUND('Přehled kladných výsledků hospo'!I105:J105,0)</f>
        <v>-249281</v>
      </c>
      <c r="J105" s="23"/>
      <c r="K105" s="8">
        <f>ROUND('Přehled kladných výsledků hospo'!K105,0)</f>
        <v>249281</v>
      </c>
      <c r="L105" s="28">
        <f>ROUND('Přehled kladných výsledků hospo'!L105:N105,0)</f>
        <v>0</v>
      </c>
      <c r="M105" s="21"/>
      <c r="N105" s="23"/>
      <c r="O105" s="8">
        <v>0</v>
      </c>
      <c r="P105" s="8">
        <f>ROUND('Přehled kladných výsledků hospo'!P105,0)</f>
        <v>0</v>
      </c>
      <c r="Q105" s="8">
        <v>0</v>
      </c>
      <c r="R105" s="8">
        <v>0</v>
      </c>
      <c r="S105" s="8">
        <v>2325000</v>
      </c>
      <c r="T105" s="10">
        <v>0</v>
      </c>
    </row>
    <row r="106" spans="2:20" x14ac:dyDescent="0.25">
      <c r="B106" s="7">
        <v>97</v>
      </c>
      <c r="C106" s="55" t="s">
        <v>221</v>
      </c>
      <c r="D106" s="56"/>
      <c r="E106" s="56"/>
      <c r="F106" s="56"/>
      <c r="G106" s="7" t="s">
        <v>222</v>
      </c>
      <c r="H106" s="8">
        <f t="shared" si="1"/>
        <v>0</v>
      </c>
      <c r="I106" s="28">
        <f>ROUND('Přehled kladných výsledků hospo'!I106:J106,0)</f>
        <v>-218</v>
      </c>
      <c r="J106" s="23"/>
      <c r="K106" s="8">
        <f>ROUND('Přehled kladných výsledků hospo'!K106,0)</f>
        <v>218</v>
      </c>
      <c r="L106" s="28">
        <f>ROUND('Přehled kladných výsledků hospo'!L106:N106,0)</f>
        <v>36000</v>
      </c>
      <c r="M106" s="21"/>
      <c r="N106" s="23"/>
      <c r="O106" s="8">
        <v>0</v>
      </c>
      <c r="P106" s="8">
        <f>ROUND('Přehled kladných výsledků hospo'!P106,0)</f>
        <v>36000</v>
      </c>
      <c r="Q106" s="8">
        <v>0</v>
      </c>
      <c r="R106" s="8">
        <v>0</v>
      </c>
      <c r="S106" s="8">
        <v>5667000</v>
      </c>
      <c r="T106" s="10">
        <v>0</v>
      </c>
    </row>
    <row r="107" spans="2:20" x14ac:dyDescent="0.25">
      <c r="B107" s="7">
        <v>98</v>
      </c>
      <c r="C107" s="26" t="s">
        <v>223</v>
      </c>
      <c r="D107" s="27"/>
      <c r="E107" s="27"/>
      <c r="F107" s="27"/>
      <c r="G107" s="7" t="s">
        <v>224</v>
      </c>
      <c r="H107" s="8">
        <f t="shared" si="1"/>
        <v>0</v>
      </c>
      <c r="I107" s="28">
        <f>ROUND('Přehled kladných výsledků hospo'!I107:J107,0)</f>
        <v>0</v>
      </c>
      <c r="J107" s="23"/>
      <c r="K107" s="8">
        <f>ROUND('Přehled kladných výsledků hospo'!K107,0)</f>
        <v>0</v>
      </c>
      <c r="L107" s="28">
        <f>ROUND('Přehled kladných výsledků hospo'!L107:N107,0)</f>
        <v>0</v>
      </c>
      <c r="M107" s="21"/>
      <c r="N107" s="23"/>
      <c r="O107" s="8">
        <v>0</v>
      </c>
      <c r="P107" s="8">
        <f>ROUND('Přehled kladných výsledků hospo'!P107,0)</f>
        <v>0</v>
      </c>
      <c r="Q107" s="8">
        <v>0</v>
      </c>
      <c r="R107" s="8">
        <v>0</v>
      </c>
      <c r="S107" s="8">
        <v>3620000</v>
      </c>
      <c r="T107" s="10">
        <v>0</v>
      </c>
    </row>
    <row r="108" spans="2:20" x14ac:dyDescent="0.25">
      <c r="B108" s="7">
        <v>99</v>
      </c>
      <c r="C108" s="26" t="s">
        <v>225</v>
      </c>
      <c r="D108" s="27"/>
      <c r="E108" s="27"/>
      <c r="F108" s="27"/>
      <c r="G108" s="7" t="s">
        <v>226</v>
      </c>
      <c r="H108" s="8">
        <f t="shared" si="1"/>
        <v>0</v>
      </c>
      <c r="I108" s="28">
        <f>ROUND('Přehled kladných výsledků hospo'!I108:J108,0)</f>
        <v>0</v>
      </c>
      <c r="J108" s="23"/>
      <c r="K108" s="8">
        <f>ROUND('Přehled kladných výsledků hospo'!K108,0)</f>
        <v>0</v>
      </c>
      <c r="L108" s="28">
        <f>ROUND('Přehled kladných výsledků hospo'!L108:N108,0)</f>
        <v>0</v>
      </c>
      <c r="M108" s="21"/>
      <c r="N108" s="23"/>
      <c r="O108" s="8">
        <v>0</v>
      </c>
      <c r="P108" s="8">
        <f>ROUND('Přehled kladných výsledků hospo'!P108,0)</f>
        <v>0</v>
      </c>
      <c r="Q108" s="8">
        <v>0</v>
      </c>
      <c r="R108" s="8">
        <v>0</v>
      </c>
      <c r="S108" s="8">
        <v>10839000</v>
      </c>
      <c r="T108" s="10">
        <v>0</v>
      </c>
    </row>
    <row r="109" spans="2:20" x14ac:dyDescent="0.25">
      <c r="B109" s="7">
        <v>100</v>
      </c>
      <c r="C109" s="26" t="s">
        <v>227</v>
      </c>
      <c r="D109" s="27"/>
      <c r="E109" s="27"/>
      <c r="F109" s="27"/>
      <c r="G109" s="7" t="s">
        <v>228</v>
      </c>
      <c r="H109" s="8">
        <f t="shared" si="1"/>
        <v>0</v>
      </c>
      <c r="I109" s="28">
        <f>ROUND('Přehled kladných výsledků hospo'!I109:J109,0)</f>
        <v>-34234</v>
      </c>
      <c r="J109" s="23"/>
      <c r="K109" s="8">
        <f>ROUND('Přehled kladných výsledků hospo'!K109,0)</f>
        <v>34234</v>
      </c>
      <c r="L109" s="28">
        <f>ROUND('Přehled kladných výsledků hospo'!L109:N109,0)</f>
        <v>0</v>
      </c>
      <c r="M109" s="21"/>
      <c r="N109" s="23"/>
      <c r="O109" s="8">
        <v>0</v>
      </c>
      <c r="P109" s="8">
        <f>ROUND('Přehled kladných výsledků hospo'!P109,0)</f>
        <v>0</v>
      </c>
      <c r="Q109" s="8">
        <v>0</v>
      </c>
      <c r="R109" s="8">
        <v>0</v>
      </c>
      <c r="S109" s="8">
        <v>257000</v>
      </c>
      <c r="T109" s="10">
        <v>0</v>
      </c>
    </row>
    <row r="110" spans="2:20" x14ac:dyDescent="0.25">
      <c r="B110" s="7">
        <v>101</v>
      </c>
      <c r="C110" s="26" t="s">
        <v>229</v>
      </c>
      <c r="D110" s="27"/>
      <c r="E110" s="27"/>
      <c r="F110" s="27"/>
      <c r="G110" s="7" t="s">
        <v>230</v>
      </c>
      <c r="H110" s="8">
        <f t="shared" si="1"/>
        <v>0</v>
      </c>
      <c r="I110" s="28">
        <f>ROUND('Přehled kladných výsledků hospo'!I110:J110,0)</f>
        <v>0</v>
      </c>
      <c r="J110" s="23"/>
      <c r="K110" s="8">
        <f>ROUND('Přehled kladných výsledků hospo'!K110,0)</f>
        <v>0</v>
      </c>
      <c r="L110" s="28">
        <f>ROUND('Přehled kladných výsledků hospo'!L110:N110,0)</f>
        <v>0</v>
      </c>
      <c r="M110" s="21"/>
      <c r="N110" s="23"/>
      <c r="O110" s="8">
        <v>0</v>
      </c>
      <c r="P110" s="8">
        <f>ROUND('Přehled kladných výsledků hospo'!P110,0)</f>
        <v>0</v>
      </c>
      <c r="Q110" s="8">
        <v>0</v>
      </c>
      <c r="R110" s="8">
        <v>0</v>
      </c>
      <c r="S110" s="8">
        <v>7457000</v>
      </c>
      <c r="T110" s="10">
        <v>0</v>
      </c>
    </row>
    <row r="111" spans="2:20" x14ac:dyDescent="0.25">
      <c r="B111" s="7">
        <v>102</v>
      </c>
      <c r="C111" s="26" t="s">
        <v>231</v>
      </c>
      <c r="D111" s="27"/>
      <c r="E111" s="27"/>
      <c r="F111" s="27"/>
      <c r="G111" s="7" t="s">
        <v>232</v>
      </c>
      <c r="H111" s="8">
        <f t="shared" si="1"/>
        <v>0</v>
      </c>
      <c r="I111" s="28">
        <f>ROUND('Přehled kladných výsledků hospo'!I111:J111,0)</f>
        <v>-12756</v>
      </c>
      <c r="J111" s="23"/>
      <c r="K111" s="8">
        <f>ROUND('Přehled kladných výsledků hospo'!K111,0)</f>
        <v>12756</v>
      </c>
      <c r="L111" s="28">
        <f>ROUND('Přehled kladných výsledků hospo'!L111:N111,0)</f>
        <v>0</v>
      </c>
      <c r="M111" s="21"/>
      <c r="N111" s="23"/>
      <c r="O111" s="8">
        <v>0</v>
      </c>
      <c r="P111" s="8">
        <f>ROUND('Přehled kladných výsledků hospo'!P111,0)</f>
        <v>0</v>
      </c>
      <c r="Q111" s="8">
        <v>0</v>
      </c>
      <c r="R111" s="8">
        <v>0</v>
      </c>
      <c r="S111" s="8">
        <v>8421000</v>
      </c>
      <c r="T111" s="10">
        <v>0</v>
      </c>
    </row>
    <row r="112" spans="2:20" x14ac:dyDescent="0.25">
      <c r="B112" s="7">
        <v>103</v>
      </c>
      <c r="C112" s="26" t="s">
        <v>233</v>
      </c>
      <c r="D112" s="27"/>
      <c r="E112" s="27"/>
      <c r="F112" s="27"/>
      <c r="G112" s="7" t="s">
        <v>234</v>
      </c>
      <c r="H112" s="8">
        <f t="shared" si="1"/>
        <v>0</v>
      </c>
      <c r="I112" s="28">
        <f>ROUND('Přehled kladných výsledků hospo'!I112:J112,0)</f>
        <v>-5222</v>
      </c>
      <c r="J112" s="23"/>
      <c r="K112" s="8">
        <f>ROUND('Přehled kladných výsledků hospo'!K112,0)</f>
        <v>5222</v>
      </c>
      <c r="L112" s="28">
        <f>ROUND('Přehled kladných výsledků hospo'!L112:N112,0)</f>
        <v>0</v>
      </c>
      <c r="M112" s="21"/>
      <c r="N112" s="23"/>
      <c r="O112" s="8">
        <v>0</v>
      </c>
      <c r="P112" s="8">
        <f>ROUND('Přehled kladných výsledků hospo'!P112,0)</f>
        <v>0</v>
      </c>
      <c r="Q112" s="8">
        <v>0</v>
      </c>
      <c r="R112" s="8">
        <v>0</v>
      </c>
      <c r="S112" s="8">
        <v>9219000</v>
      </c>
      <c r="T112" s="10">
        <v>0</v>
      </c>
    </row>
    <row r="113" spans="2:20" x14ac:dyDescent="0.25">
      <c r="B113" s="7">
        <v>104</v>
      </c>
      <c r="C113" s="26" t="s">
        <v>235</v>
      </c>
      <c r="D113" s="27"/>
      <c r="E113" s="27"/>
      <c r="F113" s="27"/>
      <c r="G113" s="7" t="s">
        <v>236</v>
      </c>
      <c r="H113" s="8">
        <f t="shared" si="1"/>
        <v>0</v>
      </c>
      <c r="I113" s="28">
        <f>ROUND('Přehled kladných výsledků hospo'!I113:J113,0)</f>
        <v>-62612</v>
      </c>
      <c r="J113" s="23"/>
      <c r="K113" s="8">
        <f>ROUND('Přehled kladných výsledků hospo'!K113,0)</f>
        <v>62612</v>
      </c>
      <c r="L113" s="28">
        <f>ROUND('Přehled kladných výsledků hospo'!L113:N113,0)</f>
        <v>0</v>
      </c>
      <c r="M113" s="21"/>
      <c r="N113" s="23"/>
      <c r="O113" s="8">
        <v>0</v>
      </c>
      <c r="P113" s="8">
        <f>ROUND('Přehled kladných výsledků hospo'!P113,0)</f>
        <v>0</v>
      </c>
      <c r="Q113" s="8">
        <v>0</v>
      </c>
      <c r="R113" s="8">
        <v>0</v>
      </c>
      <c r="S113" s="8">
        <v>5007000</v>
      </c>
      <c r="T113" s="10">
        <v>0</v>
      </c>
    </row>
    <row r="114" spans="2:20" x14ac:dyDescent="0.25">
      <c r="B114" s="2">
        <v>105</v>
      </c>
      <c r="C114" s="29" t="s">
        <v>237</v>
      </c>
      <c r="D114" s="21"/>
      <c r="E114" s="21"/>
      <c r="F114" s="21"/>
      <c r="G114" s="21"/>
      <c r="H114" s="3">
        <f>SUM(H115:H126)</f>
        <v>4064652</v>
      </c>
      <c r="I114" s="30">
        <f>SUM(I115:J126)</f>
        <v>4055900</v>
      </c>
      <c r="J114" s="23"/>
      <c r="K114" s="3">
        <f>K118+K120+K124</f>
        <v>8751</v>
      </c>
      <c r="L114" s="30">
        <f>SUM(L115:N126)</f>
        <v>3962397</v>
      </c>
      <c r="M114" s="21"/>
      <c r="N114" s="23"/>
      <c r="O114" s="3">
        <v>0</v>
      </c>
      <c r="P114" s="3">
        <f>SUM(P115:P126)</f>
        <v>3498397</v>
      </c>
      <c r="Q114" s="3">
        <f>Q116+Q118+Q122</f>
        <v>464000</v>
      </c>
      <c r="R114" s="3">
        <f>R117</f>
        <v>102255</v>
      </c>
      <c r="S114" s="3">
        <v>216258000</v>
      </c>
      <c r="T114" s="5">
        <v>1.8795385881678402E-2</v>
      </c>
    </row>
    <row r="115" spans="2:20" x14ac:dyDescent="0.25">
      <c r="B115" s="7">
        <v>106</v>
      </c>
      <c r="C115" s="26" t="s">
        <v>238</v>
      </c>
      <c r="D115" s="27"/>
      <c r="E115" s="27"/>
      <c r="F115" s="27"/>
      <c r="G115" s="7" t="s">
        <v>239</v>
      </c>
      <c r="H115" s="8">
        <f>I115+K115</f>
        <v>1989679</v>
      </c>
      <c r="I115" s="28">
        <f>ROUND('Přehled kladných výsledků hospo'!I115:J115,0)</f>
        <v>1989679</v>
      </c>
      <c r="J115" s="23"/>
      <c r="K115" s="9"/>
      <c r="L115" s="28">
        <f>ROUND('Přehled kladných výsledků hospo'!L115:N115,0)</f>
        <v>1989679</v>
      </c>
      <c r="M115" s="21"/>
      <c r="N115" s="23"/>
      <c r="O115" s="8">
        <v>0</v>
      </c>
      <c r="P115" s="8">
        <f>ROUND('Přehled kladných výsledků hospo'!P115,0)</f>
        <v>1989679</v>
      </c>
      <c r="Q115" s="8">
        <v>0</v>
      </c>
      <c r="R115" s="8">
        <v>0</v>
      </c>
      <c r="S115" s="8">
        <v>9300000</v>
      </c>
      <c r="T115" s="10">
        <v>0.21394400430107499</v>
      </c>
    </row>
    <row r="116" spans="2:20" x14ac:dyDescent="0.25">
      <c r="B116" s="7">
        <v>107</v>
      </c>
      <c r="C116" s="26" t="s">
        <v>240</v>
      </c>
      <c r="D116" s="27"/>
      <c r="E116" s="27"/>
      <c r="F116" s="27"/>
      <c r="G116" s="7" t="s">
        <v>241</v>
      </c>
      <c r="H116" s="8">
        <f t="shared" ref="H116:H126" si="2">I116+K116</f>
        <v>521329</v>
      </c>
      <c r="I116" s="28">
        <f>ROUND('Přehled kladných výsledků hospo'!I116:J116,0)</f>
        <v>521329</v>
      </c>
      <c r="J116" s="23"/>
      <c r="K116" s="9"/>
      <c r="L116" s="28">
        <f>ROUND('Přehled kladných výsledků hospo'!L116:N116,0)</f>
        <v>521329</v>
      </c>
      <c r="M116" s="21"/>
      <c r="N116" s="23"/>
      <c r="O116" s="8">
        <v>0</v>
      </c>
      <c r="P116" s="8">
        <f>ROUND('Přehled kladných výsledků hospo'!P116,0)</f>
        <v>271329</v>
      </c>
      <c r="Q116" s="8">
        <v>250000</v>
      </c>
      <c r="R116" s="8">
        <v>0</v>
      </c>
      <c r="S116" s="8">
        <v>14408000</v>
      </c>
      <c r="T116" s="10">
        <v>3.6183316907273701E-2</v>
      </c>
    </row>
    <row r="117" spans="2:20" x14ac:dyDescent="0.25">
      <c r="B117" s="7">
        <v>108</v>
      </c>
      <c r="C117" s="55" t="s">
        <v>242</v>
      </c>
      <c r="D117" s="56"/>
      <c r="E117" s="56"/>
      <c r="F117" s="56"/>
      <c r="G117" s="7" t="s">
        <v>243</v>
      </c>
      <c r="H117" s="8">
        <f t="shared" si="2"/>
        <v>501926</v>
      </c>
      <c r="I117" s="28">
        <f>ROUND('Přehled kladných výsledků hospo'!I117:J117,0)</f>
        <v>501926</v>
      </c>
      <c r="J117" s="23"/>
      <c r="K117" s="9"/>
      <c r="L117" s="28">
        <f>ROUND('Přehled kladných výsledků hospo'!L117:N117,0)</f>
        <v>399671</v>
      </c>
      <c r="M117" s="21"/>
      <c r="N117" s="23"/>
      <c r="O117" s="8">
        <v>0</v>
      </c>
      <c r="P117" s="8">
        <f>ROUND('Přehled kladných výsledků hospo'!P117,0)</f>
        <v>399671</v>
      </c>
      <c r="Q117" s="8">
        <v>0</v>
      </c>
      <c r="R117" s="8">
        <v>102255</v>
      </c>
      <c r="S117" s="8">
        <v>15491000</v>
      </c>
      <c r="T117" s="10">
        <v>3.2401115486411503E-2</v>
      </c>
    </row>
    <row r="118" spans="2:20" x14ac:dyDescent="0.25">
      <c r="B118" s="7">
        <v>109</v>
      </c>
      <c r="C118" s="26" t="s">
        <v>244</v>
      </c>
      <c r="D118" s="27"/>
      <c r="E118" s="27"/>
      <c r="F118" s="27"/>
      <c r="G118" s="7" t="s">
        <v>245</v>
      </c>
      <c r="H118" s="8">
        <v>300591</v>
      </c>
      <c r="I118" s="28">
        <f>ROUND('Přehled kladných výsledků hospo'!I118:J118,0)</f>
        <v>296813</v>
      </c>
      <c r="J118" s="23"/>
      <c r="K118" s="8">
        <v>3777</v>
      </c>
      <c r="L118" s="28">
        <f>ROUND('Přehled kladných výsledků hospo'!L118:N118,0)</f>
        <v>300591</v>
      </c>
      <c r="M118" s="21"/>
      <c r="N118" s="23"/>
      <c r="O118" s="8">
        <v>0</v>
      </c>
      <c r="P118" s="8">
        <f>ROUND('Přehled kladných výsledků hospo'!P118,0)</f>
        <v>150591</v>
      </c>
      <c r="Q118" s="8">
        <v>150000</v>
      </c>
      <c r="R118" s="8">
        <v>0</v>
      </c>
      <c r="S118" s="8">
        <v>11438000</v>
      </c>
      <c r="T118" s="10">
        <v>2.6279994754327698E-2</v>
      </c>
    </row>
    <row r="119" spans="2:20" x14ac:dyDescent="0.25">
      <c r="B119" s="7">
        <v>110</v>
      </c>
      <c r="C119" s="26" t="s">
        <v>246</v>
      </c>
      <c r="D119" s="27"/>
      <c r="E119" s="27"/>
      <c r="F119" s="27"/>
      <c r="G119" s="7" t="s">
        <v>247</v>
      </c>
      <c r="H119" s="8">
        <f t="shared" si="2"/>
        <v>298157</v>
      </c>
      <c r="I119" s="28">
        <f>ROUND('Přehled kladných výsledků hospo'!I119:J119,0)</f>
        <v>298157</v>
      </c>
      <c r="J119" s="23"/>
      <c r="K119" s="9"/>
      <c r="L119" s="28">
        <f>ROUND('Přehled kladných výsledků hospo'!L119:N119,0)</f>
        <v>298157</v>
      </c>
      <c r="M119" s="21"/>
      <c r="N119" s="23"/>
      <c r="O119" s="8">
        <v>0</v>
      </c>
      <c r="P119" s="8">
        <f>ROUND('Přehled kladných výsledků hospo'!P119,0)</f>
        <v>298157</v>
      </c>
      <c r="Q119" s="8">
        <v>0</v>
      </c>
      <c r="R119" s="8">
        <v>0</v>
      </c>
      <c r="S119" s="8">
        <v>9750000</v>
      </c>
      <c r="T119" s="10">
        <v>3.05802317948718E-2</v>
      </c>
    </row>
    <row r="120" spans="2:20" x14ac:dyDescent="0.25">
      <c r="B120" s="7">
        <v>111</v>
      </c>
      <c r="C120" s="26" t="s">
        <v>248</v>
      </c>
      <c r="D120" s="27"/>
      <c r="E120" s="27"/>
      <c r="F120" s="27"/>
      <c r="G120" s="7" t="s">
        <v>249</v>
      </c>
      <c r="H120" s="8">
        <f t="shared" si="2"/>
        <v>168088</v>
      </c>
      <c r="I120" s="28">
        <f>ROUND('Přehled kladných výsledků hospo'!I120:J120,0)</f>
        <v>167819</v>
      </c>
      <c r="J120" s="23"/>
      <c r="K120" s="8">
        <v>269</v>
      </c>
      <c r="L120" s="28">
        <f>ROUND('Přehled kladných výsledků hospo'!L120:N120,0)</f>
        <v>168088</v>
      </c>
      <c r="M120" s="21"/>
      <c r="N120" s="23"/>
      <c r="O120" s="8">
        <v>0</v>
      </c>
      <c r="P120" s="8">
        <f>ROUND('Přehled kladných výsledků hospo'!P120,0)</f>
        <v>168088</v>
      </c>
      <c r="Q120" s="8">
        <v>0</v>
      </c>
      <c r="R120" s="8">
        <v>0</v>
      </c>
      <c r="S120" s="8">
        <v>5176000</v>
      </c>
      <c r="T120" s="10">
        <v>3.2474528593508502E-2</v>
      </c>
    </row>
    <row r="121" spans="2:20" x14ac:dyDescent="0.25">
      <c r="B121" s="7">
        <v>112</v>
      </c>
      <c r="C121" s="26" t="s">
        <v>250</v>
      </c>
      <c r="D121" s="27"/>
      <c r="E121" s="27"/>
      <c r="F121" s="27"/>
      <c r="G121" s="7" t="s">
        <v>251</v>
      </c>
      <c r="H121" s="8">
        <f t="shared" si="2"/>
        <v>139623</v>
      </c>
      <c r="I121" s="28">
        <f>ROUND('Přehled kladných výsledků hospo'!I121:J121,0)</f>
        <v>139623</v>
      </c>
      <c r="J121" s="23"/>
      <c r="K121" s="9"/>
      <c r="L121" s="28">
        <f>ROUND('Přehled kladných výsledků hospo'!L121:N121,0)</f>
        <v>139623</v>
      </c>
      <c r="M121" s="21"/>
      <c r="N121" s="23"/>
      <c r="O121" s="8">
        <v>0</v>
      </c>
      <c r="P121" s="8">
        <f>ROUND('Přehled kladných výsledků hospo'!P121,0)</f>
        <v>139623</v>
      </c>
      <c r="Q121" s="8">
        <v>0</v>
      </c>
      <c r="R121" s="8">
        <v>0</v>
      </c>
      <c r="S121" s="8">
        <v>7814000</v>
      </c>
      <c r="T121" s="10">
        <v>1.78683747120553E-2</v>
      </c>
    </row>
    <row r="122" spans="2:20" x14ac:dyDescent="0.25">
      <c r="B122" s="7">
        <v>113</v>
      </c>
      <c r="C122" s="26" t="s">
        <v>252</v>
      </c>
      <c r="D122" s="27"/>
      <c r="E122" s="27"/>
      <c r="F122" s="27"/>
      <c r="G122" s="7" t="s">
        <v>253</v>
      </c>
      <c r="H122" s="8">
        <f t="shared" si="2"/>
        <v>128575</v>
      </c>
      <c r="I122" s="28">
        <f>ROUND('Přehled kladných výsledků hospo'!I122:J122,0)</f>
        <v>128575</v>
      </c>
      <c r="J122" s="23"/>
      <c r="K122" s="9"/>
      <c r="L122" s="28">
        <f>ROUND('Přehled kladných výsledků hospo'!L122:N122,0)</f>
        <v>128575</v>
      </c>
      <c r="M122" s="21"/>
      <c r="N122" s="23"/>
      <c r="O122" s="8">
        <v>0</v>
      </c>
      <c r="P122" s="8">
        <f>ROUND('Přehled kladných výsledků hospo'!P122,0)</f>
        <v>64575</v>
      </c>
      <c r="Q122" s="8">
        <v>64000</v>
      </c>
      <c r="R122" s="8">
        <v>0</v>
      </c>
      <c r="S122" s="8">
        <v>17952000</v>
      </c>
      <c r="T122" s="10">
        <v>7.1621457219251299E-3</v>
      </c>
    </row>
    <row r="123" spans="2:20" x14ac:dyDescent="0.25">
      <c r="B123" s="7">
        <v>114</v>
      </c>
      <c r="C123" s="26" t="s">
        <v>254</v>
      </c>
      <c r="D123" s="27"/>
      <c r="E123" s="27"/>
      <c r="F123" s="27"/>
      <c r="G123" s="7" t="s">
        <v>255</v>
      </c>
      <c r="H123" s="8">
        <f t="shared" si="2"/>
        <v>8479</v>
      </c>
      <c r="I123" s="28">
        <f>ROUND('Přehled kladných výsledků hospo'!I123:J123,0)</f>
        <v>8479</v>
      </c>
      <c r="J123" s="23"/>
      <c r="K123" s="9"/>
      <c r="L123" s="28">
        <f>ROUND('Přehled kladných výsledků hospo'!L123:N123,0)</f>
        <v>8479</v>
      </c>
      <c r="M123" s="21"/>
      <c r="N123" s="23"/>
      <c r="O123" s="8">
        <v>0</v>
      </c>
      <c r="P123" s="8">
        <f>ROUND('Přehled kladných výsledků hospo'!P123,0)</f>
        <v>8479</v>
      </c>
      <c r="Q123" s="8">
        <v>0</v>
      </c>
      <c r="R123" s="8">
        <v>0</v>
      </c>
      <c r="S123" s="8">
        <v>54797000</v>
      </c>
      <c r="T123" s="10">
        <v>1.5473201087650801E-4</v>
      </c>
    </row>
    <row r="124" spans="2:20" x14ac:dyDescent="0.25">
      <c r="B124" s="7">
        <v>115</v>
      </c>
      <c r="C124" s="26" t="s">
        <v>256</v>
      </c>
      <c r="D124" s="27"/>
      <c r="E124" s="27"/>
      <c r="F124" s="27"/>
      <c r="G124" s="7" t="s">
        <v>257</v>
      </c>
      <c r="H124" s="8">
        <f t="shared" si="2"/>
        <v>8205</v>
      </c>
      <c r="I124" s="28">
        <f>ROUND('Přehled kladných výsledků hospo'!I124:J124,0)</f>
        <v>3500</v>
      </c>
      <c r="J124" s="23"/>
      <c r="K124" s="8">
        <v>4705</v>
      </c>
      <c r="L124" s="28">
        <f>ROUND('Přehled kladných výsledků hospo'!L124:N124,0)</f>
        <v>8205</v>
      </c>
      <c r="M124" s="21"/>
      <c r="N124" s="23"/>
      <c r="O124" s="8">
        <v>0</v>
      </c>
      <c r="P124" s="8">
        <f>ROUND('Přehled kladných výsledků hospo'!P124,0)</f>
        <v>8205</v>
      </c>
      <c r="Q124" s="8">
        <v>0</v>
      </c>
      <c r="R124" s="8">
        <v>0</v>
      </c>
      <c r="S124" s="8">
        <v>12592000</v>
      </c>
      <c r="T124" s="10">
        <v>6.5162325285895799E-4</v>
      </c>
    </row>
    <row r="125" spans="2:20" x14ac:dyDescent="0.25">
      <c r="B125" s="7">
        <v>116</v>
      </c>
      <c r="C125" s="26" t="s">
        <v>258</v>
      </c>
      <c r="D125" s="27"/>
      <c r="E125" s="27"/>
      <c r="F125" s="27"/>
      <c r="G125" s="7" t="s">
        <v>259</v>
      </c>
      <c r="H125" s="8">
        <f t="shared" si="2"/>
        <v>0</v>
      </c>
      <c r="I125" s="28">
        <f>ROUND('Přehled kladných výsledků hospo'!I125:J125,0)</f>
        <v>0</v>
      </c>
      <c r="J125" s="23"/>
      <c r="K125" s="9"/>
      <c r="L125" s="28">
        <f>ROUND('Přehled kladných výsledků hospo'!L125:N125,0)</f>
        <v>0</v>
      </c>
      <c r="M125" s="21"/>
      <c r="N125" s="23"/>
      <c r="O125" s="8">
        <v>0</v>
      </c>
      <c r="P125" s="8">
        <f>ROUND('Přehled kladných výsledků hospo'!P125,0)</f>
        <v>0</v>
      </c>
      <c r="Q125" s="8">
        <v>0</v>
      </c>
      <c r="R125" s="8">
        <v>0</v>
      </c>
      <c r="S125" s="8">
        <v>24145000</v>
      </c>
      <c r="T125" s="10">
        <v>0</v>
      </c>
    </row>
    <row r="126" spans="2:20" x14ac:dyDescent="0.25">
      <c r="B126" s="7">
        <v>117</v>
      </c>
      <c r="C126" s="26" t="s">
        <v>260</v>
      </c>
      <c r="D126" s="27"/>
      <c r="E126" s="27"/>
      <c r="F126" s="27"/>
      <c r="G126" s="7" t="s">
        <v>261</v>
      </c>
      <c r="H126" s="8">
        <f t="shared" si="2"/>
        <v>0</v>
      </c>
      <c r="I126" s="28">
        <f>ROUND('Přehled kladných výsledků hospo'!I126:J126,0)</f>
        <v>0</v>
      </c>
      <c r="J126" s="23"/>
      <c r="K126" s="9"/>
      <c r="L126" s="28">
        <f>ROUND('Přehled kladných výsledků hospo'!L126:N126,0)</f>
        <v>0</v>
      </c>
      <c r="M126" s="21"/>
      <c r="N126" s="23"/>
      <c r="O126" s="8">
        <v>0</v>
      </c>
      <c r="P126" s="8">
        <f>ROUND('Přehled kladných výsledků hospo'!P126,0)</f>
        <v>0</v>
      </c>
      <c r="Q126" s="8">
        <v>0</v>
      </c>
      <c r="R126" s="8">
        <v>0</v>
      </c>
      <c r="S126" s="8">
        <v>33395000</v>
      </c>
      <c r="T126" s="10">
        <v>0</v>
      </c>
    </row>
    <row r="127" spans="2:20" x14ac:dyDescent="0.25">
      <c r="B127" s="2">
        <v>118</v>
      </c>
      <c r="C127" s="29" t="s">
        <v>262</v>
      </c>
      <c r="D127" s="21"/>
      <c r="E127" s="21"/>
      <c r="F127" s="21"/>
      <c r="G127" s="21"/>
      <c r="H127" s="3">
        <f>SUM(H128:H140)</f>
        <v>658773</v>
      </c>
      <c r="I127" s="30">
        <f>SUM(I128:J140)</f>
        <v>595757</v>
      </c>
      <c r="J127" s="23"/>
      <c r="K127" s="3">
        <f>K133+K134</f>
        <v>63016</v>
      </c>
      <c r="L127" s="30">
        <f>SUM(L128:N140)</f>
        <v>658773</v>
      </c>
      <c r="M127" s="21"/>
      <c r="N127" s="23"/>
      <c r="O127" s="3">
        <v>0</v>
      </c>
      <c r="P127" s="3">
        <f>SUM(P128:P140)</f>
        <v>658773</v>
      </c>
      <c r="Q127" s="3">
        <v>0</v>
      </c>
      <c r="R127" s="3">
        <v>0</v>
      </c>
      <c r="S127" s="3">
        <v>309643475.04000002</v>
      </c>
      <c r="T127" s="5">
        <v>2.12752036811013E-3</v>
      </c>
    </row>
    <row r="128" spans="2:20" x14ac:dyDescent="0.25">
      <c r="B128" s="7">
        <v>119</v>
      </c>
      <c r="C128" s="26" t="s">
        <v>263</v>
      </c>
      <c r="D128" s="27"/>
      <c r="E128" s="27"/>
      <c r="F128" s="27"/>
      <c r="G128" s="7" t="s">
        <v>264</v>
      </c>
      <c r="H128" s="8">
        <f>I128+K128</f>
        <v>231886</v>
      </c>
      <c r="I128" s="28">
        <f>ROUND('Přehled kladných výsledků hospo'!I128:J128,0)</f>
        <v>231886</v>
      </c>
      <c r="J128" s="23"/>
      <c r="K128" s="9"/>
      <c r="L128" s="28">
        <f>ROUND('Přehled kladných výsledků hospo'!L128:N128,0)</f>
        <v>231886</v>
      </c>
      <c r="M128" s="21"/>
      <c r="N128" s="23"/>
      <c r="O128" s="8">
        <v>0</v>
      </c>
      <c r="P128" s="8">
        <f>ROUND('Přehled kladných výsledků hospo'!P128,0)</f>
        <v>231886</v>
      </c>
      <c r="Q128" s="8">
        <v>0</v>
      </c>
      <c r="R128" s="8">
        <v>0</v>
      </c>
      <c r="S128" s="8">
        <v>17050000</v>
      </c>
      <c r="T128" s="10">
        <v>1.36003231671554E-2</v>
      </c>
    </row>
    <row r="129" spans="2:20" x14ac:dyDescent="0.25">
      <c r="B129" s="7">
        <v>120</v>
      </c>
      <c r="C129" s="26" t="s">
        <v>265</v>
      </c>
      <c r="D129" s="27"/>
      <c r="E129" s="27"/>
      <c r="F129" s="27"/>
      <c r="G129" s="7" t="s">
        <v>266</v>
      </c>
      <c r="H129" s="8">
        <f t="shared" ref="H129:H140" si="3">I129+K129</f>
        <v>88356</v>
      </c>
      <c r="I129" s="28">
        <f>ROUND('Přehled kladných výsledků hospo'!I129:J129,0)</f>
        <v>88356</v>
      </c>
      <c r="J129" s="23"/>
      <c r="K129" s="9"/>
      <c r="L129" s="28">
        <f>ROUND('Přehled kladných výsledků hospo'!L129:N129,0)</f>
        <v>88356</v>
      </c>
      <c r="M129" s="21"/>
      <c r="N129" s="23"/>
      <c r="O129" s="8">
        <v>0</v>
      </c>
      <c r="P129" s="8">
        <f>ROUND('Přehled kladných výsledků hospo'!P129,0)</f>
        <v>88356</v>
      </c>
      <c r="Q129" s="8">
        <v>0</v>
      </c>
      <c r="R129" s="8">
        <v>0</v>
      </c>
      <c r="S129" s="8">
        <v>25303000</v>
      </c>
      <c r="T129" s="10">
        <v>3.4919171639726499E-3</v>
      </c>
    </row>
    <row r="130" spans="2:20" x14ac:dyDescent="0.25">
      <c r="B130" s="7">
        <v>121</v>
      </c>
      <c r="C130" s="26" t="s">
        <v>267</v>
      </c>
      <c r="D130" s="27"/>
      <c r="E130" s="27"/>
      <c r="F130" s="27"/>
      <c r="G130" s="7" t="s">
        <v>268</v>
      </c>
      <c r="H130" s="8">
        <f t="shared" si="3"/>
        <v>81935</v>
      </c>
      <c r="I130" s="28">
        <f>ROUND('Přehled kladných výsledků hospo'!I130:J130,0)</f>
        <v>81935</v>
      </c>
      <c r="J130" s="23"/>
      <c r="K130" s="9"/>
      <c r="L130" s="28">
        <f>ROUND('Přehled kladných výsledků hospo'!L130:N130,0)</f>
        <v>81935</v>
      </c>
      <c r="M130" s="21"/>
      <c r="N130" s="23"/>
      <c r="O130" s="8">
        <v>0</v>
      </c>
      <c r="P130" s="8">
        <f>ROUND('Přehled kladných výsledků hospo'!P130,0)</f>
        <v>81935</v>
      </c>
      <c r="Q130" s="8">
        <v>0</v>
      </c>
      <c r="R130" s="8">
        <v>0</v>
      </c>
      <c r="S130" s="8">
        <v>10461000</v>
      </c>
      <c r="T130" s="10">
        <v>7.8324204186980204E-3</v>
      </c>
    </row>
    <row r="131" spans="2:20" x14ac:dyDescent="0.25">
      <c r="B131" s="7">
        <v>122</v>
      </c>
      <c r="C131" s="26" t="s">
        <v>269</v>
      </c>
      <c r="D131" s="27"/>
      <c r="E131" s="27"/>
      <c r="F131" s="27"/>
      <c r="G131" s="7" t="s">
        <v>270</v>
      </c>
      <c r="H131" s="8">
        <f t="shared" si="3"/>
        <v>71486</v>
      </c>
      <c r="I131" s="28">
        <f>ROUND('Přehled kladných výsledků hospo'!I131:J131,0)</f>
        <v>71486</v>
      </c>
      <c r="J131" s="23"/>
      <c r="K131" s="9"/>
      <c r="L131" s="28">
        <f>ROUND('Přehled kladných výsledků hospo'!L131:N131,0)</f>
        <v>71486</v>
      </c>
      <c r="M131" s="21"/>
      <c r="N131" s="23"/>
      <c r="O131" s="8">
        <v>0</v>
      </c>
      <c r="P131" s="8">
        <f>ROUND('Přehled kladných výsledků hospo'!P131,0)</f>
        <v>71486</v>
      </c>
      <c r="Q131" s="8">
        <v>0</v>
      </c>
      <c r="R131" s="8">
        <v>0</v>
      </c>
      <c r="S131" s="8">
        <v>29625000</v>
      </c>
      <c r="T131" s="10">
        <v>2.41301974683544E-3</v>
      </c>
    </row>
    <row r="132" spans="2:20" x14ac:dyDescent="0.25">
      <c r="B132" s="7">
        <v>123</v>
      </c>
      <c r="C132" s="26" t="s">
        <v>271</v>
      </c>
      <c r="D132" s="27"/>
      <c r="E132" s="27"/>
      <c r="F132" s="27"/>
      <c r="G132" s="7" t="s">
        <v>272</v>
      </c>
      <c r="H132" s="8">
        <f t="shared" si="3"/>
        <v>57288</v>
      </c>
      <c r="I132" s="28">
        <f>ROUND('Přehled kladných výsledků hospo'!I132:J132,0)</f>
        <v>57288</v>
      </c>
      <c r="J132" s="23"/>
      <c r="K132" s="9"/>
      <c r="L132" s="28">
        <f>ROUND('Přehled kladných výsledků hospo'!L132:N132,0)</f>
        <v>57288</v>
      </c>
      <c r="M132" s="21"/>
      <c r="N132" s="23"/>
      <c r="O132" s="8">
        <v>0</v>
      </c>
      <c r="P132" s="8">
        <f>ROUND('Přehled kladných výsledků hospo'!P132,0)</f>
        <v>57288</v>
      </c>
      <c r="Q132" s="8">
        <v>0</v>
      </c>
      <c r="R132" s="8">
        <v>0</v>
      </c>
      <c r="S132" s="8">
        <v>37931000</v>
      </c>
      <c r="T132" s="10">
        <v>1.5103108275553001E-3</v>
      </c>
    </row>
    <row r="133" spans="2:20" x14ac:dyDescent="0.25">
      <c r="B133" s="7">
        <v>124</v>
      </c>
      <c r="C133" s="26" t="s">
        <v>273</v>
      </c>
      <c r="D133" s="27"/>
      <c r="E133" s="27"/>
      <c r="F133" s="27"/>
      <c r="G133" s="7" t="s">
        <v>274</v>
      </c>
      <c r="H133" s="8">
        <v>41724</v>
      </c>
      <c r="I133" s="28">
        <f>ROUND('Přehled kladných výsledků hospo'!I133:J133,0)</f>
        <v>800</v>
      </c>
      <c r="J133" s="23"/>
      <c r="K133" s="8">
        <v>40924</v>
      </c>
      <c r="L133" s="28">
        <f>ROUND('Přehled kladných výsledků hospo'!L133:N133,0)</f>
        <v>41724</v>
      </c>
      <c r="M133" s="21"/>
      <c r="N133" s="23"/>
      <c r="O133" s="8">
        <v>0</v>
      </c>
      <c r="P133" s="8">
        <f>ROUND('Přehled kladných výsledků hospo'!P133,0)</f>
        <v>41724</v>
      </c>
      <c r="Q133" s="8">
        <v>0</v>
      </c>
      <c r="R133" s="8">
        <v>0</v>
      </c>
      <c r="S133" s="8">
        <v>60256000</v>
      </c>
      <c r="T133" s="10">
        <v>6.9245319968135998E-4</v>
      </c>
    </row>
    <row r="134" spans="2:20" x14ac:dyDescent="0.25">
      <c r="B134" s="7">
        <v>125</v>
      </c>
      <c r="C134" s="26" t="s">
        <v>275</v>
      </c>
      <c r="D134" s="27"/>
      <c r="E134" s="27"/>
      <c r="F134" s="27"/>
      <c r="G134" s="7" t="s">
        <v>276</v>
      </c>
      <c r="H134" s="8">
        <f t="shared" si="3"/>
        <v>22092</v>
      </c>
      <c r="I134" s="28">
        <f>ROUND('Přehled kladných výsledků hospo'!I134:J134,0)</f>
        <v>0</v>
      </c>
      <c r="J134" s="23"/>
      <c r="K134" s="8">
        <v>22092</v>
      </c>
      <c r="L134" s="28">
        <f>ROUND('Přehled kladných výsledků hospo'!L134:N134,0)</f>
        <v>22092</v>
      </c>
      <c r="M134" s="21"/>
      <c r="N134" s="23"/>
      <c r="O134" s="8">
        <v>0</v>
      </c>
      <c r="P134" s="8">
        <f>ROUND('Přehled kladných výsledků hospo'!P134,0)</f>
        <v>22092</v>
      </c>
      <c r="Q134" s="8">
        <v>0</v>
      </c>
      <c r="R134" s="8">
        <v>0</v>
      </c>
      <c r="S134" s="8">
        <v>11274000</v>
      </c>
      <c r="T134" s="10">
        <v>1.9595352137661902E-3</v>
      </c>
    </row>
    <row r="135" spans="2:20" x14ac:dyDescent="0.25">
      <c r="B135" s="7">
        <v>126</v>
      </c>
      <c r="C135" s="26" t="s">
        <v>277</v>
      </c>
      <c r="D135" s="27"/>
      <c r="E135" s="27"/>
      <c r="F135" s="27"/>
      <c r="G135" s="7" t="s">
        <v>278</v>
      </c>
      <c r="H135" s="8">
        <f t="shared" si="3"/>
        <v>20874</v>
      </c>
      <c r="I135" s="28">
        <f>ROUND('Přehled kladných výsledků hospo'!I135:J135,0)</f>
        <v>20874</v>
      </c>
      <c r="J135" s="23"/>
      <c r="K135" s="9"/>
      <c r="L135" s="28">
        <f>ROUND('Přehled kladných výsledků hospo'!L135:N135,0)</f>
        <v>20874</v>
      </c>
      <c r="M135" s="21"/>
      <c r="N135" s="23"/>
      <c r="O135" s="8">
        <v>0</v>
      </c>
      <c r="P135" s="8">
        <f>ROUND('Přehled kladných výsledků hospo'!P135,0)</f>
        <v>20874</v>
      </c>
      <c r="Q135" s="8">
        <v>0</v>
      </c>
      <c r="R135" s="8">
        <v>0</v>
      </c>
      <c r="S135" s="8">
        <v>13802475.039999999</v>
      </c>
      <c r="T135" s="10">
        <v>1.51230775201605E-3</v>
      </c>
    </row>
    <row r="136" spans="2:20" x14ac:dyDescent="0.25">
      <c r="B136" s="7">
        <v>127</v>
      </c>
      <c r="C136" s="26" t="s">
        <v>279</v>
      </c>
      <c r="D136" s="27"/>
      <c r="E136" s="27"/>
      <c r="F136" s="27"/>
      <c r="G136" s="7" t="s">
        <v>280</v>
      </c>
      <c r="H136" s="8">
        <f t="shared" si="3"/>
        <v>19972</v>
      </c>
      <c r="I136" s="28">
        <f>ROUND('Přehled kladných výsledků hospo'!I136:J136,0)</f>
        <v>19972</v>
      </c>
      <c r="J136" s="23"/>
      <c r="K136" s="9"/>
      <c r="L136" s="28">
        <f>ROUND('Přehled kladných výsledků hospo'!L136:N136,0)</f>
        <v>19972</v>
      </c>
      <c r="M136" s="21"/>
      <c r="N136" s="23"/>
      <c r="O136" s="8">
        <v>0</v>
      </c>
      <c r="P136" s="8">
        <f>ROUND('Přehled kladných výsledků hospo'!P136,0)</f>
        <v>19972</v>
      </c>
      <c r="Q136" s="8">
        <v>0</v>
      </c>
      <c r="R136" s="8">
        <v>0</v>
      </c>
      <c r="S136" s="8">
        <v>7925000</v>
      </c>
      <c r="T136" s="10">
        <v>2.5201665615142001E-3</v>
      </c>
    </row>
    <row r="137" spans="2:20" x14ac:dyDescent="0.25">
      <c r="B137" s="7">
        <v>128</v>
      </c>
      <c r="C137" s="26" t="s">
        <v>281</v>
      </c>
      <c r="D137" s="27"/>
      <c r="E137" s="27"/>
      <c r="F137" s="27"/>
      <c r="G137" s="7" t="s">
        <v>282</v>
      </c>
      <c r="H137" s="8">
        <f t="shared" si="3"/>
        <v>14018</v>
      </c>
      <c r="I137" s="28">
        <f>ROUND('Přehled kladných výsledků hospo'!I137:J137,0)</f>
        <v>14018</v>
      </c>
      <c r="J137" s="23"/>
      <c r="K137" s="9"/>
      <c r="L137" s="28">
        <f>ROUND('Přehled kladných výsledků hospo'!L137:N137,0)</f>
        <v>14018</v>
      </c>
      <c r="M137" s="21"/>
      <c r="N137" s="23"/>
      <c r="O137" s="8">
        <v>0</v>
      </c>
      <c r="P137" s="8">
        <f>ROUND('Přehled kladných výsledků hospo'!P137,0)</f>
        <v>14018</v>
      </c>
      <c r="Q137" s="8">
        <v>0</v>
      </c>
      <c r="R137" s="8">
        <v>0</v>
      </c>
      <c r="S137" s="8">
        <v>19542000</v>
      </c>
      <c r="T137" s="10">
        <v>7.1734827550916E-4</v>
      </c>
    </row>
    <row r="138" spans="2:20" x14ac:dyDescent="0.25">
      <c r="B138" s="7">
        <v>129</v>
      </c>
      <c r="C138" s="26" t="s">
        <v>283</v>
      </c>
      <c r="D138" s="27"/>
      <c r="E138" s="27"/>
      <c r="F138" s="27"/>
      <c r="G138" s="7" t="s">
        <v>284</v>
      </c>
      <c r="H138" s="8">
        <f t="shared" si="3"/>
        <v>7595</v>
      </c>
      <c r="I138" s="28">
        <f>ROUND('Přehled kladných výsledků hospo'!I138:J138,0)</f>
        <v>7595</v>
      </c>
      <c r="J138" s="23"/>
      <c r="K138" s="9"/>
      <c r="L138" s="28">
        <f>ROUND('Přehled kladných výsledků hospo'!L138:N138,0)</f>
        <v>7595</v>
      </c>
      <c r="M138" s="21"/>
      <c r="N138" s="23"/>
      <c r="O138" s="8">
        <v>0</v>
      </c>
      <c r="P138" s="8">
        <f>ROUND('Přehled kladných výsledků hospo'!P138,0)</f>
        <v>7595</v>
      </c>
      <c r="Q138" s="8">
        <v>0</v>
      </c>
      <c r="R138" s="8">
        <v>0</v>
      </c>
      <c r="S138" s="8">
        <v>26721000</v>
      </c>
      <c r="T138" s="10">
        <v>2.84235619924404E-4</v>
      </c>
    </row>
    <row r="139" spans="2:20" x14ac:dyDescent="0.25">
      <c r="B139" s="7">
        <v>130</v>
      </c>
      <c r="C139" s="26" t="s">
        <v>285</v>
      </c>
      <c r="D139" s="27"/>
      <c r="E139" s="27"/>
      <c r="F139" s="27"/>
      <c r="G139" s="7" t="s">
        <v>286</v>
      </c>
      <c r="H139" s="8">
        <f t="shared" si="3"/>
        <v>1547</v>
      </c>
      <c r="I139" s="28">
        <f>ROUND('Přehled kladných výsledků hospo'!I139:J139,0)</f>
        <v>1547</v>
      </c>
      <c r="J139" s="23"/>
      <c r="K139" s="9"/>
      <c r="L139" s="28">
        <f>ROUND('Přehled kladných výsledků hospo'!L139:N139,0)</f>
        <v>1547</v>
      </c>
      <c r="M139" s="21"/>
      <c r="N139" s="23"/>
      <c r="O139" s="8">
        <v>0</v>
      </c>
      <c r="P139" s="8">
        <f>ROUND('Přehled kladných výsledků hospo'!P139,0)</f>
        <v>1547</v>
      </c>
      <c r="Q139" s="8">
        <v>0</v>
      </c>
      <c r="R139" s="8">
        <v>0</v>
      </c>
      <c r="S139" s="8">
        <v>25426000</v>
      </c>
      <c r="T139" s="10">
        <v>6.08589632659482E-5</v>
      </c>
    </row>
    <row r="140" spans="2:20" x14ac:dyDescent="0.25">
      <c r="B140" s="7">
        <v>131</v>
      </c>
      <c r="C140" s="26" t="s">
        <v>287</v>
      </c>
      <c r="D140" s="27"/>
      <c r="E140" s="27"/>
      <c r="F140" s="27"/>
      <c r="G140" s="7" t="s">
        <v>288</v>
      </c>
      <c r="H140" s="8">
        <f t="shared" si="3"/>
        <v>0</v>
      </c>
      <c r="I140" s="28">
        <f>ROUND('Přehled kladných výsledků hospo'!I140:J140,0)</f>
        <v>0</v>
      </c>
      <c r="J140" s="23"/>
      <c r="K140" s="9"/>
      <c r="L140" s="28">
        <f>ROUND('Přehled kladných výsledků hospo'!L140:N140,0)</f>
        <v>0</v>
      </c>
      <c r="M140" s="21"/>
      <c r="N140" s="23"/>
      <c r="O140" s="8">
        <v>0</v>
      </c>
      <c r="P140" s="8">
        <f>ROUND('Přehled kladných výsledků hospo'!P140,0)</f>
        <v>0</v>
      </c>
      <c r="Q140" s="8">
        <v>0</v>
      </c>
      <c r="R140" s="8">
        <v>0</v>
      </c>
      <c r="S140" s="8">
        <v>24327000</v>
      </c>
      <c r="T140" s="10">
        <v>0</v>
      </c>
    </row>
    <row r="141" spans="2:20" x14ac:dyDescent="0.25">
      <c r="B141" s="2">
        <v>132</v>
      </c>
      <c r="C141" s="29" t="s">
        <v>289</v>
      </c>
      <c r="D141" s="21"/>
      <c r="E141" s="21"/>
      <c r="F141" s="21"/>
      <c r="G141" s="21"/>
      <c r="H141" s="3">
        <f>H142+H143+H145</f>
        <v>1539649</v>
      </c>
      <c r="I141" s="30">
        <f>I142+I143+I145</f>
        <v>1514854</v>
      </c>
      <c r="J141" s="23"/>
      <c r="K141" s="3">
        <f>K142+K143+K145</f>
        <v>24795</v>
      </c>
      <c r="L141" s="30">
        <f>L142+L143+L145</f>
        <v>762354</v>
      </c>
      <c r="M141" s="21"/>
      <c r="N141" s="23"/>
      <c r="O141" s="3">
        <v>0</v>
      </c>
      <c r="P141" s="3">
        <f>P142+P143+P145</f>
        <v>762354</v>
      </c>
      <c r="Q141" s="3">
        <f>Q142</f>
        <v>0</v>
      </c>
      <c r="R141" s="3">
        <f>R142</f>
        <v>777295</v>
      </c>
      <c r="S141" s="3">
        <v>475240000</v>
      </c>
      <c r="T141" s="5">
        <v>3.2397284740341699E-3</v>
      </c>
    </row>
    <row r="142" spans="2:20" x14ac:dyDescent="0.25">
      <c r="B142" s="7">
        <v>133</v>
      </c>
      <c r="C142" s="55" t="s">
        <v>290</v>
      </c>
      <c r="D142" s="56"/>
      <c r="E142" s="56"/>
      <c r="F142" s="56"/>
      <c r="G142" s="7" t="s">
        <v>291</v>
      </c>
      <c r="H142" s="8">
        <f>I142+K142</f>
        <v>777295</v>
      </c>
      <c r="I142" s="28">
        <v>752500</v>
      </c>
      <c r="J142" s="23"/>
      <c r="K142" s="8">
        <v>24795</v>
      </c>
      <c r="L142" s="28">
        <v>0</v>
      </c>
      <c r="M142" s="21"/>
      <c r="N142" s="23"/>
      <c r="O142" s="8">
        <v>0</v>
      </c>
      <c r="P142" s="8">
        <v>0</v>
      </c>
      <c r="Q142" s="8">
        <v>0</v>
      </c>
      <c r="R142" s="8">
        <v>777295</v>
      </c>
      <c r="S142" s="9">
        <v>0</v>
      </c>
      <c r="T142" s="15" t="s">
        <v>309</v>
      </c>
    </row>
    <row r="143" spans="2:20" x14ac:dyDescent="0.25">
      <c r="B143" s="7">
        <v>134</v>
      </c>
      <c r="C143" s="26" t="s">
        <v>292</v>
      </c>
      <c r="D143" s="27"/>
      <c r="E143" s="27"/>
      <c r="F143" s="27"/>
      <c r="G143" s="7" t="s">
        <v>293</v>
      </c>
      <c r="H143" s="8">
        <f t="shared" ref="H143:H145" si="4">I143+K143</f>
        <v>762354</v>
      </c>
      <c r="I143" s="28">
        <v>762354</v>
      </c>
      <c r="J143" s="23"/>
      <c r="K143" s="8">
        <v>0</v>
      </c>
      <c r="L143" s="28">
        <v>762354</v>
      </c>
      <c r="M143" s="21"/>
      <c r="N143" s="23"/>
      <c r="O143" s="8">
        <v>0</v>
      </c>
      <c r="P143" s="8">
        <v>762354</v>
      </c>
      <c r="Q143" s="8">
        <v>0</v>
      </c>
      <c r="R143" s="8">
        <v>0</v>
      </c>
      <c r="S143" s="8">
        <v>69453000</v>
      </c>
      <c r="T143" s="10">
        <v>1.0976544857673499E-2</v>
      </c>
    </row>
    <row r="144" spans="2:20" s="17" customFormat="1" x14ac:dyDescent="0.25">
      <c r="B144" s="7">
        <v>135</v>
      </c>
      <c r="C144" s="26" t="s">
        <v>313</v>
      </c>
      <c r="D144" s="57"/>
      <c r="E144" s="57"/>
      <c r="F144" s="58"/>
      <c r="G144" s="7">
        <v>6731</v>
      </c>
      <c r="H144" s="18">
        <v>0</v>
      </c>
      <c r="I144" s="59">
        <v>0</v>
      </c>
      <c r="J144" s="54"/>
      <c r="K144" s="18">
        <v>0</v>
      </c>
      <c r="L144" s="59">
        <v>0</v>
      </c>
      <c r="M144" s="53"/>
      <c r="N144" s="54"/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9" t="s">
        <v>309</v>
      </c>
    </row>
    <row r="145" spans="2:20" x14ac:dyDescent="0.25">
      <c r="B145" s="7">
        <v>136</v>
      </c>
      <c r="C145" s="26" t="s">
        <v>294</v>
      </c>
      <c r="D145" s="27"/>
      <c r="E145" s="27"/>
      <c r="F145" s="27"/>
      <c r="G145" s="7" t="s">
        <v>295</v>
      </c>
      <c r="H145" s="8">
        <f t="shared" si="4"/>
        <v>0</v>
      </c>
      <c r="I145" s="28">
        <v>0</v>
      </c>
      <c r="J145" s="23"/>
      <c r="K145" s="9"/>
      <c r="L145" s="28">
        <v>0</v>
      </c>
      <c r="M145" s="21"/>
      <c r="N145" s="23"/>
      <c r="O145" s="8">
        <v>0</v>
      </c>
      <c r="P145" s="8">
        <v>0</v>
      </c>
      <c r="Q145" s="8">
        <v>0</v>
      </c>
      <c r="R145" s="8">
        <v>0</v>
      </c>
      <c r="S145" s="8">
        <v>405787000</v>
      </c>
      <c r="T145" s="10">
        <v>0</v>
      </c>
    </row>
    <row r="146" spans="2:20" x14ac:dyDescent="0.25">
      <c r="B146" s="2">
        <v>137</v>
      </c>
      <c r="C146" s="29" t="s">
        <v>296</v>
      </c>
      <c r="D146" s="21"/>
      <c r="E146" s="21"/>
      <c r="F146" s="21"/>
      <c r="G146" s="21"/>
      <c r="H146" s="3">
        <f>H147+H148</f>
        <v>123426463</v>
      </c>
      <c r="I146" s="30">
        <f>I147+I148</f>
        <v>112502109</v>
      </c>
      <c r="J146" s="23"/>
      <c r="K146" s="3">
        <f>K147+K148</f>
        <v>10924354</v>
      </c>
      <c r="L146" s="30">
        <f>L147+L148</f>
        <v>126513140</v>
      </c>
      <c r="M146" s="21"/>
      <c r="N146" s="23"/>
      <c r="O146" s="3">
        <v>0</v>
      </c>
      <c r="P146" s="3">
        <f>P147+P148</f>
        <v>113340085</v>
      </c>
      <c r="Q146" s="3">
        <f>Q147+Q148</f>
        <v>13173055</v>
      </c>
      <c r="R146" s="3">
        <f>R147+R148</f>
        <v>7545539</v>
      </c>
      <c r="S146" s="3">
        <v>773906151</v>
      </c>
      <c r="T146" s="5">
        <v>0.15948505188970899</v>
      </c>
    </row>
    <row r="147" spans="2:20" x14ac:dyDescent="0.25">
      <c r="B147" s="7">
        <v>138</v>
      </c>
      <c r="C147" s="55" t="s">
        <v>297</v>
      </c>
      <c r="D147" s="56"/>
      <c r="E147" s="56"/>
      <c r="F147" s="56"/>
      <c r="G147" s="7" t="s">
        <v>298</v>
      </c>
      <c r="H147" s="8">
        <f>I147+K147</f>
        <v>117080352</v>
      </c>
      <c r="I147" s="28">
        <v>106351379</v>
      </c>
      <c r="J147" s="23"/>
      <c r="K147" s="8">
        <v>10728973</v>
      </c>
      <c r="L147" s="28">
        <v>120167029</v>
      </c>
      <c r="M147" s="21"/>
      <c r="N147" s="23"/>
      <c r="O147" s="8">
        <v>0</v>
      </c>
      <c r="P147" s="8">
        <v>110167029</v>
      </c>
      <c r="Q147" s="8">
        <v>10000000</v>
      </c>
      <c r="R147" s="8">
        <v>7545539</v>
      </c>
      <c r="S147" s="8">
        <v>771486151</v>
      </c>
      <c r="T147" s="10">
        <v>0.15175949908918099</v>
      </c>
    </row>
    <row r="148" spans="2:20" x14ac:dyDescent="0.25">
      <c r="B148" s="7">
        <v>139</v>
      </c>
      <c r="C148" s="26" t="s">
        <v>299</v>
      </c>
      <c r="D148" s="27"/>
      <c r="E148" s="27"/>
      <c r="F148" s="27"/>
      <c r="G148" s="7" t="s">
        <v>300</v>
      </c>
      <c r="H148" s="8">
        <f>I148+K148</f>
        <v>6346111</v>
      </c>
      <c r="I148" s="28">
        <v>6150730</v>
      </c>
      <c r="J148" s="23"/>
      <c r="K148" s="8">
        <v>195381</v>
      </c>
      <c r="L148" s="28">
        <v>6346111</v>
      </c>
      <c r="M148" s="21"/>
      <c r="N148" s="23"/>
      <c r="O148" s="8">
        <v>0</v>
      </c>
      <c r="P148" s="8">
        <v>3173056</v>
      </c>
      <c r="Q148" s="8">
        <v>3173055</v>
      </c>
      <c r="R148" s="8">
        <v>0</v>
      </c>
      <c r="S148" s="8">
        <v>2420000</v>
      </c>
      <c r="T148" s="10">
        <v>2.62235984297521</v>
      </c>
    </row>
    <row r="149" spans="2:20" x14ac:dyDescent="0.25">
      <c r="B149" s="11">
        <v>140</v>
      </c>
      <c r="C149" s="24" t="s">
        <v>12</v>
      </c>
      <c r="D149" s="21"/>
      <c r="E149" s="21"/>
      <c r="F149" s="21"/>
      <c r="G149" s="12" t="s">
        <v>301</v>
      </c>
      <c r="H149" s="13">
        <f>H146+H141+H127+H114+H14+H12+H10</f>
        <v>155947092</v>
      </c>
      <c r="I149" s="25">
        <f>I146+I141+I127+I114+I14+I12+I10</f>
        <v>136511656</v>
      </c>
      <c r="J149" s="23"/>
      <c r="K149" s="13">
        <f>K146+K141+K127+K114+K14</f>
        <v>19435435</v>
      </c>
      <c r="L149" s="25">
        <f>L146+L141+L127+L114+L14+L12+L10</f>
        <v>158139384</v>
      </c>
      <c r="M149" s="21"/>
      <c r="N149" s="23"/>
      <c r="O149" s="13">
        <v>0</v>
      </c>
      <c r="P149" s="13">
        <f>P146+P141+P127+P114+P14+P12+P10</f>
        <v>143031030</v>
      </c>
      <c r="Q149" s="13">
        <f>Q146+Q141+Q127+Q114+Q14+Q12+Q10</f>
        <v>15108354</v>
      </c>
      <c r="R149" s="13">
        <f>R146+R141+R127+R114+R14+R12+R10</f>
        <v>10100485.34</v>
      </c>
      <c r="S149" s="13">
        <v>2363781626.04</v>
      </c>
      <c r="T149" s="14">
        <v>6.5973560967751199E-2</v>
      </c>
    </row>
    <row r="150" spans="2:20" ht="0" hidden="1" customHeight="1" x14ac:dyDescent="0.25"/>
    <row r="151" spans="2:20" ht="21.75" customHeight="1" x14ac:dyDescent="0.25">
      <c r="B151" t="s">
        <v>310</v>
      </c>
    </row>
    <row r="152" spans="2:20" ht="17.100000000000001" customHeight="1" x14ac:dyDescent="0.25">
      <c r="B152" s="20" t="s">
        <v>302</v>
      </c>
      <c r="C152" s="21"/>
      <c r="D152" s="21"/>
      <c r="E152" s="21"/>
      <c r="F152" s="21"/>
      <c r="G152" s="21"/>
      <c r="H152" s="21"/>
      <c r="I152" s="21"/>
      <c r="J152" s="22" t="s">
        <v>301</v>
      </c>
      <c r="K152" s="21"/>
      <c r="L152" s="23"/>
    </row>
    <row r="153" spans="2:20" ht="17.100000000000001" customHeight="1" x14ac:dyDescent="0.25">
      <c r="B153" s="20" t="s">
        <v>237</v>
      </c>
      <c r="C153" s="21"/>
      <c r="D153" s="21"/>
      <c r="E153" s="21"/>
      <c r="F153" s="21"/>
      <c r="G153" s="21"/>
      <c r="H153" s="21"/>
      <c r="I153" s="21"/>
      <c r="J153" s="22" t="s">
        <v>303</v>
      </c>
      <c r="K153" s="21"/>
      <c r="L153" s="23"/>
    </row>
    <row r="154" spans="2:20" s="16" customFormat="1" ht="17.100000000000001" customHeight="1" x14ac:dyDescent="0.25">
      <c r="B154" s="49" t="s">
        <v>311</v>
      </c>
      <c r="C154" s="50"/>
      <c r="D154" s="50"/>
      <c r="E154" s="50"/>
      <c r="F154" s="50"/>
      <c r="G154" s="50"/>
      <c r="H154" s="50"/>
      <c r="I154" s="51"/>
      <c r="J154" s="52" t="s">
        <v>312</v>
      </c>
      <c r="K154" s="53"/>
      <c r="L154" s="54"/>
    </row>
    <row r="155" spans="2:20" ht="17.100000000000001" customHeight="1" x14ac:dyDescent="0.25">
      <c r="B155" s="20" t="s">
        <v>262</v>
      </c>
      <c r="C155" s="21"/>
      <c r="D155" s="21"/>
      <c r="E155" s="21"/>
      <c r="F155" s="21"/>
      <c r="G155" s="21"/>
      <c r="H155" s="21"/>
      <c r="I155" s="21"/>
      <c r="J155" s="22" t="s">
        <v>304</v>
      </c>
      <c r="K155" s="21"/>
      <c r="L155" s="23"/>
    </row>
    <row r="156" spans="2:20" ht="17.100000000000001" customHeight="1" x14ac:dyDescent="0.25">
      <c r="B156" s="20" t="s">
        <v>289</v>
      </c>
      <c r="C156" s="21"/>
      <c r="D156" s="21"/>
      <c r="E156" s="21"/>
      <c r="F156" s="21"/>
      <c r="G156" s="21"/>
      <c r="H156" s="21"/>
      <c r="I156" s="21"/>
      <c r="J156" s="22" t="s">
        <v>305</v>
      </c>
      <c r="K156" s="21"/>
      <c r="L156" s="23"/>
    </row>
    <row r="157" spans="2:20" ht="17.100000000000001" customHeight="1" x14ac:dyDescent="0.25">
      <c r="B157" s="20" t="s">
        <v>296</v>
      </c>
      <c r="C157" s="21"/>
      <c r="D157" s="21"/>
      <c r="E157" s="21"/>
      <c r="F157" s="21"/>
      <c r="G157" s="21"/>
      <c r="H157" s="21"/>
      <c r="I157" s="21"/>
      <c r="J157" s="22" t="s">
        <v>306</v>
      </c>
      <c r="K157" s="21"/>
      <c r="L157" s="23"/>
    </row>
    <row r="158" spans="2:20" ht="17.100000000000001" customHeight="1" x14ac:dyDescent="0.25">
      <c r="B158" s="20" t="s">
        <v>35</v>
      </c>
      <c r="C158" s="21"/>
      <c r="D158" s="21"/>
      <c r="E158" s="21"/>
      <c r="F158" s="21"/>
      <c r="G158" s="21"/>
      <c r="H158" s="21"/>
      <c r="I158" s="21"/>
      <c r="J158" s="22" t="s">
        <v>307</v>
      </c>
      <c r="K158" s="21"/>
      <c r="L158" s="23"/>
    </row>
    <row r="159" spans="2:20" ht="17.100000000000001" customHeight="1" x14ac:dyDescent="0.25">
      <c r="B159" s="20" t="s">
        <v>38</v>
      </c>
      <c r="C159" s="21"/>
      <c r="D159" s="21"/>
      <c r="E159" s="21"/>
      <c r="F159" s="21"/>
      <c r="G159" s="21"/>
      <c r="H159" s="21"/>
      <c r="I159" s="21"/>
      <c r="J159" s="22" t="s">
        <v>308</v>
      </c>
      <c r="K159" s="21"/>
      <c r="L159" s="23"/>
    </row>
  </sheetData>
  <mergeCells count="457">
    <mergeCell ref="R6:R8"/>
    <mergeCell ref="S6:S8"/>
    <mergeCell ref="T6:T8"/>
    <mergeCell ref="H7:H8"/>
    <mergeCell ref="I7:J8"/>
    <mergeCell ref="K7:K8"/>
    <mergeCell ref="O7:P7"/>
    <mergeCell ref="Q7:Q8"/>
    <mergeCell ref="B2:D2"/>
    <mergeCell ref="F2:T2"/>
    <mergeCell ref="B4:C4"/>
    <mergeCell ref="D4:T4"/>
    <mergeCell ref="B6:B8"/>
    <mergeCell ref="C6:F8"/>
    <mergeCell ref="G6:G8"/>
    <mergeCell ref="H6:K6"/>
    <mergeCell ref="L6:N8"/>
    <mergeCell ref="O6:Q6"/>
    <mergeCell ref="C11:F11"/>
    <mergeCell ref="I11:J11"/>
    <mergeCell ref="L11:N11"/>
    <mergeCell ref="C12:G12"/>
    <mergeCell ref="I12:J12"/>
    <mergeCell ref="L12:N12"/>
    <mergeCell ref="C9:F9"/>
    <mergeCell ref="I9:J9"/>
    <mergeCell ref="L9:N9"/>
    <mergeCell ref="C10:G10"/>
    <mergeCell ref="I10:J10"/>
    <mergeCell ref="L10:N10"/>
    <mergeCell ref="C15:F15"/>
    <mergeCell ref="I15:J15"/>
    <mergeCell ref="L15:N15"/>
    <mergeCell ref="C16:F16"/>
    <mergeCell ref="I16:J16"/>
    <mergeCell ref="L16:N16"/>
    <mergeCell ref="C13:F13"/>
    <mergeCell ref="I13:J13"/>
    <mergeCell ref="L13:N13"/>
    <mergeCell ref="C14:G14"/>
    <mergeCell ref="I14:J14"/>
    <mergeCell ref="L14:N14"/>
    <mergeCell ref="C19:F19"/>
    <mergeCell ref="I19:J19"/>
    <mergeCell ref="L19:N19"/>
    <mergeCell ref="C20:F20"/>
    <mergeCell ref="I20:J20"/>
    <mergeCell ref="L20:N20"/>
    <mergeCell ref="C17:F17"/>
    <mergeCell ref="I17:J17"/>
    <mergeCell ref="L17:N17"/>
    <mergeCell ref="C18:F18"/>
    <mergeCell ref="I18:J18"/>
    <mergeCell ref="L18:N18"/>
    <mergeCell ref="C23:F23"/>
    <mergeCell ref="I23:J23"/>
    <mergeCell ref="L23:N23"/>
    <mergeCell ref="C24:F24"/>
    <mergeCell ref="I24:J24"/>
    <mergeCell ref="L24:N24"/>
    <mergeCell ref="C21:F21"/>
    <mergeCell ref="I21:J21"/>
    <mergeCell ref="L21:N21"/>
    <mergeCell ref="C22:F22"/>
    <mergeCell ref="I22:J22"/>
    <mergeCell ref="L22:N22"/>
    <mergeCell ref="C27:F27"/>
    <mergeCell ref="I27:J27"/>
    <mergeCell ref="L27:N27"/>
    <mergeCell ref="C28:F28"/>
    <mergeCell ref="I28:J28"/>
    <mergeCell ref="L28:N28"/>
    <mergeCell ref="C25:F25"/>
    <mergeCell ref="I25:J25"/>
    <mergeCell ref="L25:N25"/>
    <mergeCell ref="C26:F26"/>
    <mergeCell ref="I26:J26"/>
    <mergeCell ref="L26:N26"/>
    <mergeCell ref="C31:F31"/>
    <mergeCell ref="I31:J31"/>
    <mergeCell ref="L31:N31"/>
    <mergeCell ref="C32:F32"/>
    <mergeCell ref="I32:J32"/>
    <mergeCell ref="L32:N32"/>
    <mergeCell ref="C29:F29"/>
    <mergeCell ref="I29:J29"/>
    <mergeCell ref="L29:N29"/>
    <mergeCell ref="C30:F30"/>
    <mergeCell ref="I30:J30"/>
    <mergeCell ref="L30:N30"/>
    <mergeCell ref="C35:F35"/>
    <mergeCell ref="I35:J35"/>
    <mergeCell ref="L35:N35"/>
    <mergeCell ref="C36:F36"/>
    <mergeCell ref="I36:J36"/>
    <mergeCell ref="L36:N36"/>
    <mergeCell ref="C33:F33"/>
    <mergeCell ref="I33:J33"/>
    <mergeCell ref="L33:N33"/>
    <mergeCell ref="C34:F34"/>
    <mergeCell ref="I34:J34"/>
    <mergeCell ref="L34:N34"/>
    <mergeCell ref="C39:F39"/>
    <mergeCell ref="I39:J39"/>
    <mergeCell ref="L39:N39"/>
    <mergeCell ref="C40:F40"/>
    <mergeCell ref="I40:J40"/>
    <mergeCell ref="L40:N40"/>
    <mergeCell ref="C37:F37"/>
    <mergeCell ref="I37:J37"/>
    <mergeCell ref="L37:N37"/>
    <mergeCell ref="C38:F38"/>
    <mergeCell ref="I38:J38"/>
    <mergeCell ref="L38:N38"/>
    <mergeCell ref="C43:F43"/>
    <mergeCell ref="I43:J43"/>
    <mergeCell ref="L43:N43"/>
    <mergeCell ref="C44:F44"/>
    <mergeCell ref="I44:J44"/>
    <mergeCell ref="L44:N44"/>
    <mergeCell ref="C41:F41"/>
    <mergeCell ref="I41:J41"/>
    <mergeCell ref="L41:N41"/>
    <mergeCell ref="C42:F42"/>
    <mergeCell ref="I42:J42"/>
    <mergeCell ref="L42:N42"/>
    <mergeCell ref="C47:F47"/>
    <mergeCell ref="I47:J47"/>
    <mergeCell ref="L47:N47"/>
    <mergeCell ref="C48:F48"/>
    <mergeCell ref="I48:J48"/>
    <mergeCell ref="L48:N48"/>
    <mergeCell ref="C45:F45"/>
    <mergeCell ref="I45:J45"/>
    <mergeCell ref="L45:N45"/>
    <mergeCell ref="C46:F46"/>
    <mergeCell ref="I46:J46"/>
    <mergeCell ref="L46:N46"/>
    <mergeCell ref="C51:F51"/>
    <mergeCell ref="I51:J51"/>
    <mergeCell ref="L51:N51"/>
    <mergeCell ref="C52:F52"/>
    <mergeCell ref="I52:J52"/>
    <mergeCell ref="L52:N52"/>
    <mergeCell ref="C49:F49"/>
    <mergeCell ref="I49:J49"/>
    <mergeCell ref="L49:N49"/>
    <mergeCell ref="C50:F50"/>
    <mergeCell ref="I50:J50"/>
    <mergeCell ref="L50:N50"/>
    <mergeCell ref="C55:F55"/>
    <mergeCell ref="I55:J55"/>
    <mergeCell ref="L55:N55"/>
    <mergeCell ref="C56:F56"/>
    <mergeCell ref="I56:J56"/>
    <mergeCell ref="L56:N56"/>
    <mergeCell ref="C53:F53"/>
    <mergeCell ref="I53:J53"/>
    <mergeCell ref="L53:N53"/>
    <mergeCell ref="C54:F54"/>
    <mergeCell ref="I54:J54"/>
    <mergeCell ref="L54:N54"/>
    <mergeCell ref="C59:F59"/>
    <mergeCell ref="I59:J59"/>
    <mergeCell ref="L59:N59"/>
    <mergeCell ref="C60:F60"/>
    <mergeCell ref="I60:J60"/>
    <mergeCell ref="L60:N60"/>
    <mergeCell ref="C57:F57"/>
    <mergeCell ref="I57:J57"/>
    <mergeCell ref="L57:N57"/>
    <mergeCell ref="C58:F58"/>
    <mergeCell ref="I58:J58"/>
    <mergeCell ref="L58:N58"/>
    <mergeCell ref="C63:F63"/>
    <mergeCell ref="I63:J63"/>
    <mergeCell ref="L63:N63"/>
    <mergeCell ref="C64:F64"/>
    <mergeCell ref="I64:J64"/>
    <mergeCell ref="L64:N64"/>
    <mergeCell ref="C61:F61"/>
    <mergeCell ref="I61:J61"/>
    <mergeCell ref="L61:N61"/>
    <mergeCell ref="C62:F62"/>
    <mergeCell ref="I62:J62"/>
    <mergeCell ref="L62:N62"/>
    <mergeCell ref="C67:F67"/>
    <mergeCell ref="I67:J67"/>
    <mergeCell ref="L67:N67"/>
    <mergeCell ref="C68:F68"/>
    <mergeCell ref="I68:J68"/>
    <mergeCell ref="L68:N68"/>
    <mergeCell ref="C65:F65"/>
    <mergeCell ref="I65:J65"/>
    <mergeCell ref="L65:N65"/>
    <mergeCell ref="C66:F66"/>
    <mergeCell ref="I66:J66"/>
    <mergeCell ref="L66:N66"/>
    <mergeCell ref="C71:F71"/>
    <mergeCell ref="I71:J71"/>
    <mergeCell ref="L71:N71"/>
    <mergeCell ref="C72:F72"/>
    <mergeCell ref="I72:J72"/>
    <mergeCell ref="L72:N72"/>
    <mergeCell ref="C69:F69"/>
    <mergeCell ref="I69:J69"/>
    <mergeCell ref="L69:N69"/>
    <mergeCell ref="C70:F70"/>
    <mergeCell ref="I70:J70"/>
    <mergeCell ref="L70:N70"/>
    <mergeCell ref="C75:F75"/>
    <mergeCell ref="I75:J75"/>
    <mergeCell ref="L75:N75"/>
    <mergeCell ref="C76:F76"/>
    <mergeCell ref="I76:J76"/>
    <mergeCell ref="L76:N76"/>
    <mergeCell ref="C73:F73"/>
    <mergeCell ref="I73:J73"/>
    <mergeCell ref="L73:N73"/>
    <mergeCell ref="C74:F74"/>
    <mergeCell ref="I74:J74"/>
    <mergeCell ref="L74:N74"/>
    <mergeCell ref="C79:F79"/>
    <mergeCell ref="I79:J79"/>
    <mergeCell ref="L79:N79"/>
    <mergeCell ref="C80:F80"/>
    <mergeCell ref="I80:J80"/>
    <mergeCell ref="L80:N80"/>
    <mergeCell ref="C77:F77"/>
    <mergeCell ref="I77:J77"/>
    <mergeCell ref="L77:N77"/>
    <mergeCell ref="C78:F78"/>
    <mergeCell ref="I78:J78"/>
    <mergeCell ref="L78:N78"/>
    <mergeCell ref="C83:F83"/>
    <mergeCell ref="I83:J83"/>
    <mergeCell ref="L83:N83"/>
    <mergeCell ref="C84:F84"/>
    <mergeCell ref="I84:J84"/>
    <mergeCell ref="L84:N84"/>
    <mergeCell ref="C81:F81"/>
    <mergeCell ref="I81:J81"/>
    <mergeCell ref="L81:N81"/>
    <mergeCell ref="C82:F82"/>
    <mergeCell ref="I82:J82"/>
    <mergeCell ref="L82:N82"/>
    <mergeCell ref="C87:F87"/>
    <mergeCell ref="I87:J87"/>
    <mergeCell ref="L87:N87"/>
    <mergeCell ref="C88:F88"/>
    <mergeCell ref="I88:J88"/>
    <mergeCell ref="L88:N88"/>
    <mergeCell ref="C85:F85"/>
    <mergeCell ref="I85:J85"/>
    <mergeCell ref="L85:N85"/>
    <mergeCell ref="C86:F86"/>
    <mergeCell ref="I86:J86"/>
    <mergeCell ref="L86:N86"/>
    <mergeCell ref="C91:F91"/>
    <mergeCell ref="I91:J91"/>
    <mergeCell ref="L91:N91"/>
    <mergeCell ref="C92:F92"/>
    <mergeCell ref="I92:J92"/>
    <mergeCell ref="L92:N92"/>
    <mergeCell ref="C89:F89"/>
    <mergeCell ref="I89:J89"/>
    <mergeCell ref="L89:N89"/>
    <mergeCell ref="C90:F90"/>
    <mergeCell ref="I90:J90"/>
    <mergeCell ref="L90:N90"/>
    <mergeCell ref="C95:F95"/>
    <mergeCell ref="I95:J95"/>
    <mergeCell ref="L95:N95"/>
    <mergeCell ref="C96:F96"/>
    <mergeCell ref="I96:J96"/>
    <mergeCell ref="L96:N96"/>
    <mergeCell ref="C93:F93"/>
    <mergeCell ref="I93:J93"/>
    <mergeCell ref="L93:N93"/>
    <mergeCell ref="C94:F94"/>
    <mergeCell ref="I94:J94"/>
    <mergeCell ref="L94:N94"/>
    <mergeCell ref="C99:F99"/>
    <mergeCell ref="I99:J99"/>
    <mergeCell ref="L99:N99"/>
    <mergeCell ref="C100:F100"/>
    <mergeCell ref="I100:J100"/>
    <mergeCell ref="L100:N100"/>
    <mergeCell ref="C97:F97"/>
    <mergeCell ref="I97:J97"/>
    <mergeCell ref="L97:N97"/>
    <mergeCell ref="C98:F98"/>
    <mergeCell ref="I98:J98"/>
    <mergeCell ref="L98:N98"/>
    <mergeCell ref="C103:F103"/>
    <mergeCell ref="I103:J103"/>
    <mergeCell ref="L103:N103"/>
    <mergeCell ref="C104:F104"/>
    <mergeCell ref="I104:J104"/>
    <mergeCell ref="L104:N104"/>
    <mergeCell ref="C101:F101"/>
    <mergeCell ref="I101:J101"/>
    <mergeCell ref="L101:N101"/>
    <mergeCell ref="C102:F102"/>
    <mergeCell ref="I102:J102"/>
    <mergeCell ref="L102:N102"/>
    <mergeCell ref="C107:F107"/>
    <mergeCell ref="I107:J107"/>
    <mergeCell ref="L107:N107"/>
    <mergeCell ref="C108:F108"/>
    <mergeCell ref="I108:J108"/>
    <mergeCell ref="L108:N108"/>
    <mergeCell ref="C105:F105"/>
    <mergeCell ref="I105:J105"/>
    <mergeCell ref="L105:N105"/>
    <mergeCell ref="C106:F106"/>
    <mergeCell ref="I106:J106"/>
    <mergeCell ref="L106:N106"/>
    <mergeCell ref="C111:F111"/>
    <mergeCell ref="I111:J111"/>
    <mergeCell ref="L111:N111"/>
    <mergeCell ref="C112:F112"/>
    <mergeCell ref="I112:J112"/>
    <mergeCell ref="L112:N112"/>
    <mergeCell ref="C109:F109"/>
    <mergeCell ref="I109:J109"/>
    <mergeCell ref="L109:N109"/>
    <mergeCell ref="C110:F110"/>
    <mergeCell ref="I110:J110"/>
    <mergeCell ref="L110:N110"/>
    <mergeCell ref="C115:F115"/>
    <mergeCell ref="I115:J115"/>
    <mergeCell ref="L115:N115"/>
    <mergeCell ref="C116:F116"/>
    <mergeCell ref="I116:J116"/>
    <mergeCell ref="L116:N116"/>
    <mergeCell ref="C113:F113"/>
    <mergeCell ref="I113:J113"/>
    <mergeCell ref="L113:N113"/>
    <mergeCell ref="C114:G114"/>
    <mergeCell ref="I114:J114"/>
    <mergeCell ref="L114:N114"/>
    <mergeCell ref="C119:F119"/>
    <mergeCell ref="I119:J119"/>
    <mergeCell ref="L119:N119"/>
    <mergeCell ref="C120:F120"/>
    <mergeCell ref="I120:J120"/>
    <mergeCell ref="L120:N120"/>
    <mergeCell ref="C117:F117"/>
    <mergeCell ref="I117:J117"/>
    <mergeCell ref="L117:N117"/>
    <mergeCell ref="C118:F118"/>
    <mergeCell ref="I118:J118"/>
    <mergeCell ref="L118:N118"/>
    <mergeCell ref="C123:F123"/>
    <mergeCell ref="I123:J123"/>
    <mergeCell ref="L123:N123"/>
    <mergeCell ref="C124:F124"/>
    <mergeCell ref="I124:J124"/>
    <mergeCell ref="L124:N124"/>
    <mergeCell ref="C121:F121"/>
    <mergeCell ref="I121:J121"/>
    <mergeCell ref="L121:N121"/>
    <mergeCell ref="C122:F122"/>
    <mergeCell ref="I122:J122"/>
    <mergeCell ref="L122:N122"/>
    <mergeCell ref="C127:G127"/>
    <mergeCell ref="I127:J127"/>
    <mergeCell ref="L127:N127"/>
    <mergeCell ref="C128:F128"/>
    <mergeCell ref="I128:J128"/>
    <mergeCell ref="L128:N128"/>
    <mergeCell ref="C125:F125"/>
    <mergeCell ref="I125:J125"/>
    <mergeCell ref="L125:N125"/>
    <mergeCell ref="C126:F126"/>
    <mergeCell ref="I126:J126"/>
    <mergeCell ref="L126:N126"/>
    <mergeCell ref="C131:F131"/>
    <mergeCell ref="I131:J131"/>
    <mergeCell ref="L131:N131"/>
    <mergeCell ref="C132:F132"/>
    <mergeCell ref="I132:J132"/>
    <mergeCell ref="L132:N132"/>
    <mergeCell ref="C129:F129"/>
    <mergeCell ref="I129:J129"/>
    <mergeCell ref="L129:N129"/>
    <mergeCell ref="C130:F130"/>
    <mergeCell ref="I130:J130"/>
    <mergeCell ref="L130:N130"/>
    <mergeCell ref="C135:F135"/>
    <mergeCell ref="I135:J135"/>
    <mergeCell ref="L135:N135"/>
    <mergeCell ref="C136:F136"/>
    <mergeCell ref="I136:J136"/>
    <mergeCell ref="L136:N136"/>
    <mergeCell ref="C133:F133"/>
    <mergeCell ref="I133:J133"/>
    <mergeCell ref="L133:N133"/>
    <mergeCell ref="C134:F134"/>
    <mergeCell ref="I134:J134"/>
    <mergeCell ref="L134:N134"/>
    <mergeCell ref="C139:F139"/>
    <mergeCell ref="I139:J139"/>
    <mergeCell ref="L139:N139"/>
    <mergeCell ref="C140:F140"/>
    <mergeCell ref="I140:J140"/>
    <mergeCell ref="L140:N140"/>
    <mergeCell ref="C137:F137"/>
    <mergeCell ref="I137:J137"/>
    <mergeCell ref="L137:N137"/>
    <mergeCell ref="C138:F138"/>
    <mergeCell ref="I138:J138"/>
    <mergeCell ref="L138:N138"/>
    <mergeCell ref="C143:F143"/>
    <mergeCell ref="I143:J143"/>
    <mergeCell ref="L143:N143"/>
    <mergeCell ref="C145:F145"/>
    <mergeCell ref="I145:J145"/>
    <mergeCell ref="L145:N145"/>
    <mergeCell ref="C141:G141"/>
    <mergeCell ref="I141:J141"/>
    <mergeCell ref="L141:N141"/>
    <mergeCell ref="C142:F142"/>
    <mergeCell ref="I142:J142"/>
    <mergeCell ref="L142:N142"/>
    <mergeCell ref="C144:F144"/>
    <mergeCell ref="I144:J144"/>
    <mergeCell ref="L144:N144"/>
    <mergeCell ref="C148:F148"/>
    <mergeCell ref="I148:J148"/>
    <mergeCell ref="L148:N148"/>
    <mergeCell ref="C149:F149"/>
    <mergeCell ref="I149:J149"/>
    <mergeCell ref="L149:N149"/>
    <mergeCell ref="C146:G146"/>
    <mergeCell ref="I146:J146"/>
    <mergeCell ref="L146:N146"/>
    <mergeCell ref="C147:F147"/>
    <mergeCell ref="I147:J147"/>
    <mergeCell ref="L147:N147"/>
    <mergeCell ref="B159:I159"/>
    <mergeCell ref="J159:L159"/>
    <mergeCell ref="B156:I156"/>
    <mergeCell ref="J156:L156"/>
    <mergeCell ref="B157:I157"/>
    <mergeCell ref="J157:L157"/>
    <mergeCell ref="B158:I158"/>
    <mergeCell ref="J158:L158"/>
    <mergeCell ref="B152:I152"/>
    <mergeCell ref="J152:L152"/>
    <mergeCell ref="B153:I153"/>
    <mergeCell ref="J153:L153"/>
    <mergeCell ref="B155:I155"/>
    <mergeCell ref="J155:L155"/>
    <mergeCell ref="B154:I154"/>
    <mergeCell ref="J154:L154"/>
  </mergeCells>
  <hyperlinks>
    <hyperlink ref="J153" r:id="rId1"/>
    <hyperlink ref="J155" r:id="rId2"/>
    <hyperlink ref="J156" r:id="rId3"/>
    <hyperlink ref="J157" r:id="rId4"/>
    <hyperlink ref="J158" r:id="rId5"/>
    <hyperlink ref="J159" r:id="rId6"/>
  </hyperlinks>
  <pageMargins left="0.19685039370078741" right="0.19685039370078741" top="0.39370078740157483" bottom="0.51181102362204722" header="0.19685039370078741" footer="0.19685039370078741"/>
  <pageSetup paperSize="9" scale="72" orientation="landscape" horizontalDpi="300" verticalDpi="300" r:id="rId7"/>
  <headerFooter alignWithMargins="0">
    <oddHeader>&amp;RPříloha č. 12</oddHeader>
    <oddFooter xml:space="preserve">&amp;R&amp;"Arial,Obyčejné"&amp;10&amp;P 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kladných výsledků hospo</vt:lpstr>
      <vt:lpstr>Příloha č. 12</vt:lpstr>
      <vt:lpstr>'Přehled kladných výsledků hospo'!Názvy_tisku</vt:lpstr>
      <vt:lpstr>'Příloha č. 12'!Názvy_tisku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Zdena</dc:creator>
  <cp:lastModifiedBy>Kadlecová Zdena</cp:lastModifiedBy>
  <cp:lastPrinted>2020-05-20T10:57:33Z</cp:lastPrinted>
  <dcterms:modified xsi:type="dcterms:W3CDTF">2020-05-20T10:57:36Z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