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15480" windowHeight="11640" activeTab="0"/>
  </bookViews>
  <sheets>
    <sheet name="Celková tabulka" sheetId="1" r:id="rId1"/>
  </sheets>
  <definedNames>
    <definedName name="_xlnm.Print_Titles" localSheetId="0">'Celková tabulka'!$2:$2</definedName>
  </definedNames>
  <calcPr fullCalcOnLoad="1"/>
</workbook>
</file>

<file path=xl/sharedStrings.xml><?xml version="1.0" encoding="utf-8"?>
<sst xmlns="http://schemas.openxmlformats.org/spreadsheetml/2006/main" count="283" uniqueCount="160">
  <si>
    <t>III/26325 Rybniště-Chřibská</t>
  </si>
  <si>
    <t xml:space="preserve">III/2669 Lipová </t>
  </si>
  <si>
    <t>III/25861 Jetřichovice sanace sesuvu</t>
  </si>
  <si>
    <t>II/262 Starý Šachov oprava komunikace</t>
  </si>
  <si>
    <t>Celkem</t>
  </si>
  <si>
    <t>Název projektu</t>
  </si>
  <si>
    <t>III/25860 Jánská-zeď před domem č.p.60</t>
  </si>
  <si>
    <t>III/25860 Jánská-krajnice u domu č.p.60</t>
  </si>
  <si>
    <t>III/25860 Jánská zeď za domem č.p. 60</t>
  </si>
  <si>
    <t>III/25860 Jánská krajnice</t>
  </si>
  <si>
    <t>III/26313 Lipnice-obnova dláždění</t>
  </si>
  <si>
    <t>III/25851 Boletice n.L., ul. Kamenná-sanace sesuvu</t>
  </si>
  <si>
    <t>III/25860 Jánská-zeď před zastávkou</t>
  </si>
  <si>
    <t>III/25860 Jánská-zeď před mostem k drůbežárně</t>
  </si>
  <si>
    <t>III/25860 Jánská-zeď za mostem k drůbežárně</t>
  </si>
  <si>
    <t>III/25860 Srbská Kamenice-zeď u kravína</t>
  </si>
  <si>
    <t>III/25860 Srbská Kamenice-zeď u sběrného dvora</t>
  </si>
  <si>
    <t>III/2652 Doubice-propustek</t>
  </si>
  <si>
    <t>III/25860 Jánská-zeď u OÚ, úprava komunikace a mostu</t>
  </si>
  <si>
    <t>III/25861 Dolní Chřibská u č.e. 102-sanace opěrné stěny a vozovky</t>
  </si>
  <si>
    <t>III/25861 Rynartice-Jetřichovice-sanace opěrné stěny , propustků, krajnic a příkopů</t>
  </si>
  <si>
    <t>III/25854 Srbská Kamenice u č.p. 26 a 176 sanace opěrné stěny a vozovky</t>
  </si>
  <si>
    <t>III/25860 Růžová-sanace svahů a propustku</t>
  </si>
  <si>
    <t>III/25857Janov - sanace lesního sesuvu</t>
  </si>
  <si>
    <t>III/26320 Kytlice -sanace propustku, krajnic a vozovky</t>
  </si>
  <si>
    <t>III/26324 Kytlice - Krásné Pole-sanace propustku</t>
  </si>
  <si>
    <t>III/26326 Horní Chřibská u č.p. 79-sanace opěrné stěny a propustku</t>
  </si>
  <si>
    <t>III/2666 Rožany -sanace opěr mostu 2666-5, krajnic a koruny opěrné stěny</t>
  </si>
  <si>
    <t>III/26610 Lipová u č.p. 213 sanace propustku</t>
  </si>
  <si>
    <t>II/267 Severní Lobendava-Dolní Poustevna-sanace propustků a vozovky</t>
  </si>
  <si>
    <t>III/26510 Vilémov-sanace opěrné stěny a vozovky</t>
  </si>
  <si>
    <t>III/26510 Mikulášovice-sanace opěrné stěny</t>
  </si>
  <si>
    <t>II/265 Brtníky u č.p. 176-sanace opěrné stěny</t>
  </si>
  <si>
    <t>II/265 Krásná Lípa (u Novie)-sanace opěrné stěny</t>
  </si>
  <si>
    <t>III/26313 Lipnice-sanace vozovky, krajnic a příkopů</t>
  </si>
  <si>
    <t>III/26313 Lipnice (pod biofarmou)-sanace propustku</t>
  </si>
  <si>
    <t>III/26313 Lipnice - Studený-sanace propustku</t>
  </si>
  <si>
    <t>II/263 Líska-sanace krajnic a příkopů</t>
  </si>
  <si>
    <t>III/26313 Studený-sanace křídla mostu 26313-7 a opěrné stěny</t>
  </si>
  <si>
    <t>III/26313 Studený-sanace krajnic a příkopů</t>
  </si>
  <si>
    <t>Oprava opěrné zdi po povodni  Hradec p.č. 683/2</t>
  </si>
  <si>
    <t>III/25854 Ludvíkovice</t>
  </si>
  <si>
    <t>III/25854 Srbská Kamenice</t>
  </si>
  <si>
    <t>Sanace sesuvu na komunikaci III/25849 Horní Zálezly</t>
  </si>
  <si>
    <t>Sanace sesuvu na komunikaci III/26032 Neštěmice - Mírkov</t>
  </si>
  <si>
    <t>Sanace sesuvu na komunikaci III/25361 Český Bukov</t>
  </si>
  <si>
    <t>Oprava silnice III/26025 Proboštov</t>
  </si>
  <si>
    <t>III/01325 Česká Kamenice-Filipov km 1,020</t>
  </si>
  <si>
    <t>III/01325 Česká Kamenice-Filipov km 1,050-1,070</t>
  </si>
  <si>
    <t>III/01325 Česká Kamenice-Filipov km 1,158</t>
  </si>
  <si>
    <t>III/01325 Česká Kamenice-Filipov km 1,158-1,178</t>
  </si>
  <si>
    <t>III/01325 Česká Kamenice-Filipov km 1,188-1,208</t>
  </si>
  <si>
    <t>III/01325 Česká Kamenice-Filipov km 1,603</t>
  </si>
  <si>
    <t>III/26324 Krásné Pole</t>
  </si>
  <si>
    <t>III/2673 Dolní Poustevna</t>
  </si>
  <si>
    <t>III/25854 Nová Oleška</t>
  </si>
  <si>
    <t>III/2653 Dolní Chřibská</t>
  </si>
  <si>
    <t>III/2653 Dolní Chřibská km 8,100</t>
  </si>
  <si>
    <t>III/2653 Dolní Chřibská km 7,850</t>
  </si>
  <si>
    <t>III/2653 Dolní Chřibská - Doubice</t>
  </si>
  <si>
    <t>III/2653 Doubice</t>
  </si>
  <si>
    <t>III/2653 Doubice - Kyjov</t>
  </si>
  <si>
    <t>III/26224 Huntířov</t>
  </si>
  <si>
    <t>III/26221 Benešov n.Pl.-Fojtovice</t>
  </si>
  <si>
    <t>III/26222 Blankartice-Heřmanov</t>
  </si>
  <si>
    <t>III/01325 Česká Kamenice-Filipov km 1,070-1,110</t>
  </si>
  <si>
    <t>Proboštov-oprava propustku, Malé Březno-kanalizace, odvoz naplavenin dodávka panelů Lužec</t>
  </si>
  <si>
    <t>II/261 Malé Březno</t>
  </si>
  <si>
    <t>III/25845 Březí</t>
  </si>
  <si>
    <t>III/26021 Týniště</t>
  </si>
  <si>
    <t>II/240 Valkeřice-rekonstr.opěrných zdí</t>
  </si>
  <si>
    <t>III/24095 Merboltice-rekonstrukce opěrných zdí a propustků</t>
  </si>
  <si>
    <t>III/26313 Česká Kamenice-Kunratice-Studený-Pekelský Dvůr</t>
  </si>
  <si>
    <t>III/26313 Česká Kamenice-Kunratice-Studený-ul.Žižkova</t>
  </si>
  <si>
    <t>III/26313 Česká Kamenice-Kunratice-Studený-před obcí Kunratice</t>
  </si>
  <si>
    <t>III/26313 Česká Kamenice-Kunratice-Studený-most ev.č. 26313-3</t>
  </si>
  <si>
    <t>III/26313 Česká Kamenice-Kunratice-Studený-oprava vozovky</t>
  </si>
  <si>
    <t>III/26313 Česká Kamenice-Kunratice-Studený-oprava krajnice</t>
  </si>
  <si>
    <t>III/26313 Česká Kamenice-Kunratice-Studený-u č.p.52</t>
  </si>
  <si>
    <t>III/26313 Česká Kamenice-Kunratice-Studený-most ev.č. 26313-5</t>
  </si>
  <si>
    <t>III/26313 Česká Kamenice-Kunratice-Studený-za mostem 26313-3 vlevo</t>
  </si>
  <si>
    <t>III/26313 Česká Kamenice-Kunratice-Studený-z a mostem 26313-3 vpravo</t>
  </si>
  <si>
    <t>III/26313 Česká Kamenice-Kunratice-Studený-u č.p. 46</t>
  </si>
  <si>
    <t>III/26313 Česká Kamenice-Kunratice-Studený-u č.p. 38</t>
  </si>
  <si>
    <t>III/26322 Dolní Falknov oprava mostu 26322-7</t>
  </si>
  <si>
    <t>III/26313 Lipnice-statické zajištění krajnice</t>
  </si>
  <si>
    <t>III/26313 Lipnice-sanace skalního masivu</t>
  </si>
  <si>
    <t>III/26313 Lipnice-Studený zeď u křížku</t>
  </si>
  <si>
    <t>III/26323 Mlýny-propustky</t>
  </si>
  <si>
    <t>III/26322 Horní Kamenice-sanace sesuvu</t>
  </si>
  <si>
    <t>II/263 Kerhartice oprava mostu 263-004</t>
  </si>
  <si>
    <t>II/240 Valkeřice-sanace sesuvu</t>
  </si>
  <si>
    <t>II/240 Valkeřice-opěrná zeď</t>
  </si>
  <si>
    <t>II/261 Přerov-Boletice-oprava propustků</t>
  </si>
  <si>
    <t>III/25851 Lesní Mlým, Velká Veleň sanace sesuvu, krajnice a opreava propustku</t>
  </si>
  <si>
    <t>III/26228 Folknáře</t>
  </si>
  <si>
    <t>III/25861 Hřensko-obnova komunikace+ rekonstrukce mostu ev.č. 25861-1 Hřensko</t>
  </si>
  <si>
    <t>III/24095-3 Babětín-most ev.č. 24095-3</t>
  </si>
  <si>
    <t>III/24095-4 Babětín-most ev.č. 24095-4</t>
  </si>
  <si>
    <t>III/26326 Horní Chřibská most ev.č. 26326-1</t>
  </si>
  <si>
    <t>III/26223 Habartice-propustek</t>
  </si>
  <si>
    <t>II/264 Dolní Podluží opěrná zeď</t>
  </si>
  <si>
    <t>III/2639 Veselé opěrná zeď</t>
  </si>
  <si>
    <t>II/262 Děčín-sanace krajnice opěrnou zdí</t>
  </si>
  <si>
    <t>III/25851 Velká Veleň opěrná zeď</t>
  </si>
  <si>
    <t xml:space="preserve">III/01325 Česká Kamenice-Filipov </t>
  </si>
  <si>
    <t>III/26322 Horní Kamenice propustek</t>
  </si>
  <si>
    <t>Zpevnění svahu tělesa komunikace III/25847 Lhota p.P. - Byňov, Oprava zárubních zdí na komunikaci III/25847 Velké Březno-Lhota p.P.</t>
  </si>
  <si>
    <t>Zpevnění svahu tělesa komunikace III/26029 Lužec-Mírkov, Oprava zárubních zdí na komunikaci III/26029 Lužec -Povrly</t>
  </si>
  <si>
    <t>Oprava zárubní zdi na komunikaci II/258 Libouchec</t>
  </si>
  <si>
    <t>Oprava zárubní zdi na komunikaci II/260 Malé Březno-Leština</t>
  </si>
  <si>
    <t>III/25860 Česká Kamenice-rekonstrukce svodidel, příkopů a propustků</t>
  </si>
  <si>
    <t>III/263 Nová Chřibská u č.p. 73-sanace sesuvu svahu</t>
  </si>
  <si>
    <t>II/262 Františkov nad Ploučnicí-sanace sesuvu</t>
  </si>
  <si>
    <t>III/24091 Verneřice rekonstrukce op.zdí a propustku</t>
  </si>
  <si>
    <t>III/26326 Horní Chřibská u č.p. 20 sanace opěrné stěny a propustku</t>
  </si>
  <si>
    <t>III/24095 Babětín obnova komunikace a oprava propustku</t>
  </si>
  <si>
    <t>Demolice mostu ev.č.25861-1 Hřensko</t>
  </si>
  <si>
    <t>Oprava silnice III/26320 Kytlice-Polevsko</t>
  </si>
  <si>
    <t>Oprava silnice III/25861 Hřensko</t>
  </si>
  <si>
    <t>Oprava silnice III/26313 Kunratice-Studený</t>
  </si>
  <si>
    <t>Oprava silnice III/25861 průtah Hřensko</t>
  </si>
  <si>
    <t>Oprava silnice Vilémov III/26510 a III/26518</t>
  </si>
  <si>
    <t>Oprava silnice III/26323 Mlýny-Křížový Buk</t>
  </si>
  <si>
    <t>Oprava komunikace a propustku III/24095 Babětín-Fojtovice</t>
  </si>
  <si>
    <t>oprava silnice III/25854 Všemily</t>
  </si>
  <si>
    <t>Oprava komunikace  III/24095 Babětín</t>
  </si>
  <si>
    <t>Oprava silnice II/261 Řepnice</t>
  </si>
  <si>
    <t xml:space="preserve">Oprava vozovky III/26029 Lužec </t>
  </si>
  <si>
    <t>Odstranění zničeného mostu ev.č.26029-2 Lužec</t>
  </si>
  <si>
    <t>Kalivoda DC s.r.o.</t>
  </si>
  <si>
    <t>Silnice Group a.s.</t>
  </si>
  <si>
    <t>Komastav DS s.r.o.</t>
  </si>
  <si>
    <t>Oprava propustku, vyčištění, instalace zábradlí II/261 Brná-Sebuzín</t>
  </si>
  <si>
    <t>SKD Průmstav-stavby, a.s.</t>
  </si>
  <si>
    <t>Zhotovení nájezdu na mostní provizorium Lužec</t>
  </si>
  <si>
    <t>Sanace sesuvu II/261 Malé Březno</t>
  </si>
  <si>
    <t>S a M silnice a mosty Děčín a.s.</t>
  </si>
  <si>
    <t xml:space="preserve">Kalivoda DC s.r.o.        </t>
  </si>
  <si>
    <t xml:space="preserve">VHS s.r.o.                   </t>
  </si>
  <si>
    <t xml:space="preserve">RRR s.r.o.
</t>
  </si>
  <si>
    <t xml:space="preserve">Herkul a.s.           </t>
  </si>
  <si>
    <t>Insky s.r.o.</t>
  </si>
  <si>
    <t>Strabag a.s.</t>
  </si>
  <si>
    <t xml:space="preserve">Zempra DC s.r.o.             </t>
  </si>
  <si>
    <t>Seznam firem s podílem na odstraňování následků povodní ze srpna 2010</t>
  </si>
  <si>
    <t>Oprava mostu ev.č. 26029-2 Lužec</t>
  </si>
  <si>
    <t>Zhotovitel</t>
  </si>
  <si>
    <t>Cena akce</t>
  </si>
  <si>
    <t>Oprava silnice II/262 Františkov</t>
  </si>
  <si>
    <t>Oprava silnice II/265 Vlčí Hora</t>
  </si>
  <si>
    <t>III/2639 Markvartice - Janská-sanace propustku a vozovky</t>
  </si>
  <si>
    <t>III/25859 Arnoltice - Labská Stráň</t>
  </si>
  <si>
    <t>III/25858 Růžová - Bynovec - sanace příkopů vozovky od č.p.144</t>
  </si>
  <si>
    <t>Silnice Žáček s.r.o.</t>
  </si>
  <si>
    <t>Eurovia a.s.</t>
  </si>
  <si>
    <t>EDS Holding a.s.</t>
  </si>
  <si>
    <t>H-Rekultivace, a.s.</t>
  </si>
  <si>
    <t>III/24095 Babětín sanace sesuvů</t>
  </si>
  <si>
    <t>III/24095 Merboltice St.Šachov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</si>
</sst>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_ ;[Red]\-#,##0\ "/>
    <numFmt numFmtId="170" formatCode="[$-405]d\.\ mmmm\ yyyy"/>
    <numFmt numFmtId="171" formatCode="0.00_ ;[Red]\-0.00\ "/>
    <numFmt numFmtId="172" formatCode="#,##0\ &quot;Kč&quot;"/>
    <numFmt numFmtId="173" formatCode="#,##0.00\ &quot;Kč&quot;"/>
    <numFmt numFmtId="174" formatCode="#,##0.0"/>
    <numFmt numFmtId="175" formatCode="#,##0.00_ ;[Red]\-#,##0.00\ "/>
    <numFmt numFmtId="176" formatCode="d/m/yy;@"/>
    <numFmt numFmtId="177" formatCode="#,##0.000"/>
    <numFmt numFmtId="178" formatCode="#,##0.0000_ ;[Red]\-#,##0.0000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Arial CE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 wrapText="1" indent="1"/>
    </xf>
    <xf numFmtId="3" fontId="0" fillId="0" borderId="13" xfId="0" applyNumberFormat="1" applyFont="1" applyFill="1" applyBorder="1" applyAlignment="1">
      <alignment horizontal="right" vertical="center" wrapText="1" indent="1"/>
    </xf>
    <xf numFmtId="3" fontId="24" fillId="0" borderId="14" xfId="0" applyNumberFormat="1" applyFont="1" applyFill="1" applyBorder="1" applyAlignment="1">
      <alignment horizontal="left" vertical="center" wrapText="1" indent="1"/>
    </xf>
    <xf numFmtId="4" fontId="24" fillId="0" borderId="15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right" vertical="center" wrapText="1" indent="1"/>
    </xf>
    <xf numFmtId="3" fontId="2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Fill="1" applyBorder="1" applyAlignment="1">
      <alignment horizontal="left" vertical="center" wrapText="1" indent="1"/>
    </xf>
    <xf numFmtId="4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right" vertical="center" wrapText="1" indent="1"/>
    </xf>
    <xf numFmtId="0" fontId="21" fillId="4" borderId="21" xfId="49" applyFont="1" applyFill="1" applyBorder="1" applyAlignment="1">
      <alignment horizontal="center" vertical="center" wrapText="1"/>
    </xf>
    <xf numFmtId="3" fontId="21" fillId="4" borderId="22" xfId="0" applyNumberFormat="1" applyFont="1" applyFill="1" applyBorder="1" applyAlignment="1">
      <alignment horizontal="center" vertical="center" wrapText="1"/>
    </xf>
    <xf numFmtId="4" fontId="21" fillId="4" borderId="17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4.7109375" style="3" customWidth="1"/>
    <col min="2" max="2" width="29.28125" style="8" customWidth="1"/>
    <col min="3" max="3" width="15.57421875" style="2" customWidth="1"/>
    <col min="4" max="16384" width="9.140625" style="1" customWidth="1"/>
  </cols>
  <sheetData>
    <row r="1" spans="1:3" s="6" customFormat="1" ht="23.25" customHeight="1" thickBot="1">
      <c r="A1" s="22" t="s">
        <v>145</v>
      </c>
      <c r="B1" s="23"/>
      <c r="C1" s="23"/>
    </row>
    <row r="2" spans="1:3" ht="31.5" customHeight="1" thickBot="1">
      <c r="A2" s="18" t="s">
        <v>5</v>
      </c>
      <c r="B2" s="19" t="s">
        <v>147</v>
      </c>
      <c r="C2" s="20" t="s">
        <v>148</v>
      </c>
    </row>
    <row r="3" spans="1:3" s="4" customFormat="1" ht="30" customHeight="1">
      <c r="A3" s="15" t="s">
        <v>114</v>
      </c>
      <c r="B3" s="16" t="s">
        <v>156</v>
      </c>
      <c r="C3" s="17">
        <v>8121273</v>
      </c>
    </row>
    <row r="4" spans="1:3" s="4" customFormat="1" ht="30" customHeight="1">
      <c r="A4" s="9" t="s">
        <v>158</v>
      </c>
      <c r="B4" s="7" t="s">
        <v>156</v>
      </c>
      <c r="C4" s="10">
        <v>144787142.93</v>
      </c>
    </row>
    <row r="5" spans="1:3" s="4" customFormat="1" ht="30" customHeight="1">
      <c r="A5" s="9" t="s">
        <v>71</v>
      </c>
      <c r="B5" s="7" t="s">
        <v>156</v>
      </c>
      <c r="C5" s="10">
        <v>3150610</v>
      </c>
    </row>
    <row r="6" spans="1:3" s="4" customFormat="1" ht="30" customHeight="1">
      <c r="A6" s="9" t="s">
        <v>116</v>
      </c>
      <c r="B6" s="7" t="s">
        <v>156</v>
      </c>
      <c r="C6" s="10">
        <v>6495243</v>
      </c>
    </row>
    <row r="7" spans="1:3" s="4" customFormat="1" ht="30" customHeight="1">
      <c r="A7" s="9" t="s">
        <v>159</v>
      </c>
      <c r="B7" s="7" t="s">
        <v>156</v>
      </c>
      <c r="C7" s="10">
        <v>2800070.43</v>
      </c>
    </row>
    <row r="8" spans="1:3" s="4" customFormat="1" ht="30" customHeight="1">
      <c r="A8" s="9" t="s">
        <v>97</v>
      </c>
      <c r="B8" s="7" t="s">
        <v>156</v>
      </c>
      <c r="C8" s="10">
        <v>1904822.8</v>
      </c>
    </row>
    <row r="9" spans="1:3" s="4" customFormat="1" ht="30" customHeight="1">
      <c r="A9" s="9" t="s">
        <v>98</v>
      </c>
      <c r="B9" s="7" t="s">
        <v>156</v>
      </c>
      <c r="C9" s="10">
        <v>2422662.51</v>
      </c>
    </row>
    <row r="10" spans="1:3" s="4" customFormat="1" ht="30" customHeight="1">
      <c r="A10" s="9" t="s">
        <v>9</v>
      </c>
      <c r="B10" s="7" t="s">
        <v>156</v>
      </c>
      <c r="C10" s="10">
        <v>153563</v>
      </c>
    </row>
    <row r="11" spans="1:3" s="4" customFormat="1" ht="30" customHeight="1">
      <c r="A11" s="9" t="s">
        <v>18</v>
      </c>
      <c r="B11" s="7" t="s">
        <v>156</v>
      </c>
      <c r="C11" s="10">
        <v>5020358</v>
      </c>
    </row>
    <row r="12" spans="1:3" s="4" customFormat="1" ht="30" customHeight="1">
      <c r="A12" s="9" t="s">
        <v>68</v>
      </c>
      <c r="B12" s="7" t="s">
        <v>156</v>
      </c>
      <c r="C12" s="10">
        <v>1895162.4</v>
      </c>
    </row>
    <row r="13" spans="1:3" s="4" customFormat="1" ht="30" customHeight="1">
      <c r="A13" s="9" t="s">
        <v>69</v>
      </c>
      <c r="B13" s="7" t="s">
        <v>156</v>
      </c>
      <c r="C13" s="10">
        <v>3533616</v>
      </c>
    </row>
    <row r="14" spans="1:3" s="4" customFormat="1" ht="30" customHeight="1">
      <c r="A14" s="9" t="s">
        <v>115</v>
      </c>
      <c r="B14" s="7" t="s">
        <v>155</v>
      </c>
      <c r="C14" s="10">
        <v>2835603.6</v>
      </c>
    </row>
    <row r="15" spans="1:3" s="4" customFormat="1" ht="30" customHeight="1">
      <c r="A15" s="9" t="s">
        <v>26</v>
      </c>
      <c r="B15" s="7" t="s">
        <v>155</v>
      </c>
      <c r="C15" s="10">
        <v>1516866</v>
      </c>
    </row>
    <row r="16" spans="1:3" s="4" customFormat="1" ht="30" customHeight="1">
      <c r="A16" s="9" t="s">
        <v>99</v>
      </c>
      <c r="B16" s="7" t="s">
        <v>155</v>
      </c>
      <c r="C16" s="10">
        <v>856068.57</v>
      </c>
    </row>
    <row r="17" spans="1:3" s="4" customFormat="1" ht="30" customHeight="1">
      <c r="A17" s="9" t="s">
        <v>151</v>
      </c>
      <c r="B17" s="7" t="s">
        <v>155</v>
      </c>
      <c r="C17" s="10">
        <v>2027468.4</v>
      </c>
    </row>
    <row r="18" spans="1:3" s="4" customFormat="1" ht="30" customHeight="1">
      <c r="A18" s="9" t="s">
        <v>63</v>
      </c>
      <c r="B18" s="7" t="s">
        <v>141</v>
      </c>
      <c r="C18" s="10">
        <v>79823670.05</v>
      </c>
    </row>
    <row r="19" spans="1:3" s="4" customFormat="1" ht="30" customHeight="1">
      <c r="A19" s="9" t="s">
        <v>45</v>
      </c>
      <c r="B19" s="7" t="s">
        <v>141</v>
      </c>
      <c r="C19" s="10">
        <v>6194472</v>
      </c>
    </row>
    <row r="20" spans="1:3" s="4" customFormat="1" ht="30" customHeight="1">
      <c r="A20" s="9" t="s">
        <v>107</v>
      </c>
      <c r="B20" s="7" t="s">
        <v>141</v>
      </c>
      <c r="C20" s="10">
        <v>29593957</v>
      </c>
    </row>
    <row r="21" spans="1:3" s="4" customFormat="1" ht="30" customHeight="1">
      <c r="A21" s="9" t="s">
        <v>108</v>
      </c>
      <c r="B21" s="7" t="s">
        <v>141</v>
      </c>
      <c r="C21" s="10">
        <v>8592092</v>
      </c>
    </row>
    <row r="22" spans="1:3" s="4" customFormat="1" ht="30" customHeight="1">
      <c r="A22" s="9" t="s">
        <v>146</v>
      </c>
      <c r="B22" s="7" t="s">
        <v>141</v>
      </c>
      <c r="C22" s="10">
        <v>8393148.98</v>
      </c>
    </row>
    <row r="23" spans="1:3" s="4" customFormat="1" ht="30" customHeight="1">
      <c r="A23" s="9" t="s">
        <v>44</v>
      </c>
      <c r="B23" s="7" t="s">
        <v>141</v>
      </c>
      <c r="C23" s="10">
        <v>1769130</v>
      </c>
    </row>
    <row r="24" spans="1:3" s="4" customFormat="1" ht="30" customHeight="1">
      <c r="A24" s="9" t="s">
        <v>109</v>
      </c>
      <c r="B24" s="7" t="s">
        <v>141</v>
      </c>
      <c r="C24" s="10">
        <v>4235616</v>
      </c>
    </row>
    <row r="25" spans="1:3" s="4" customFormat="1" ht="30" customHeight="1">
      <c r="A25" s="9" t="s">
        <v>110</v>
      </c>
      <c r="B25" s="7" t="s">
        <v>141</v>
      </c>
      <c r="C25" s="10">
        <v>538498</v>
      </c>
    </row>
    <row r="26" spans="1:3" s="4" customFormat="1" ht="30" customHeight="1">
      <c r="A26" s="9" t="s">
        <v>43</v>
      </c>
      <c r="B26" s="7" t="s">
        <v>141</v>
      </c>
      <c r="C26" s="10">
        <v>3518218</v>
      </c>
    </row>
    <row r="27" spans="1:3" s="4" customFormat="1" ht="30" customHeight="1">
      <c r="A27" s="9" t="s">
        <v>121</v>
      </c>
      <c r="B27" s="7" t="s">
        <v>141</v>
      </c>
      <c r="C27" s="10">
        <v>4625334</v>
      </c>
    </row>
    <row r="28" spans="1:3" s="4" customFormat="1" ht="30" customHeight="1">
      <c r="A28" s="9" t="s">
        <v>123</v>
      </c>
      <c r="B28" s="7" t="s">
        <v>141</v>
      </c>
      <c r="C28" s="10">
        <v>1449760.2</v>
      </c>
    </row>
    <row r="29" spans="1:3" s="4" customFormat="1" ht="30" customHeight="1">
      <c r="A29" s="9" t="s">
        <v>15</v>
      </c>
      <c r="B29" s="7" t="s">
        <v>157</v>
      </c>
      <c r="C29" s="10">
        <v>4800000</v>
      </c>
    </row>
    <row r="30" spans="1:3" s="4" customFormat="1" ht="30" customHeight="1">
      <c r="A30" s="9" t="s">
        <v>16</v>
      </c>
      <c r="B30" s="7" t="s">
        <v>157</v>
      </c>
      <c r="C30" s="10">
        <v>8169576</v>
      </c>
    </row>
    <row r="31" spans="1:3" s="4" customFormat="1" ht="30" customHeight="1">
      <c r="A31" s="9" t="s">
        <v>22</v>
      </c>
      <c r="B31" s="7" t="s">
        <v>157</v>
      </c>
      <c r="C31" s="10">
        <v>1414383</v>
      </c>
    </row>
    <row r="32" spans="1:3" s="4" customFormat="1" ht="30" customHeight="1">
      <c r="A32" s="9" t="s">
        <v>52</v>
      </c>
      <c r="B32" s="7" t="s">
        <v>142</v>
      </c>
      <c r="C32" s="10">
        <v>533193</v>
      </c>
    </row>
    <row r="33" spans="1:3" s="4" customFormat="1" ht="30" customHeight="1">
      <c r="A33" s="9" t="s">
        <v>96</v>
      </c>
      <c r="B33" s="7" t="s">
        <v>142</v>
      </c>
      <c r="C33" s="10">
        <v>30067636</v>
      </c>
    </row>
    <row r="34" spans="1:3" s="4" customFormat="1" ht="30" customHeight="1">
      <c r="A34" s="9" t="s">
        <v>20</v>
      </c>
      <c r="B34" s="7" t="s">
        <v>142</v>
      </c>
      <c r="C34" s="10">
        <v>5735776.8</v>
      </c>
    </row>
    <row r="35" spans="1:3" s="4" customFormat="1" ht="30" customHeight="1">
      <c r="A35" s="9" t="s">
        <v>19</v>
      </c>
      <c r="B35" s="7" t="s">
        <v>142</v>
      </c>
      <c r="C35" s="10">
        <v>803622</v>
      </c>
    </row>
    <row r="36" spans="1:3" s="4" customFormat="1" ht="30" customHeight="1">
      <c r="A36" s="9" t="s">
        <v>2</v>
      </c>
      <c r="B36" s="7" t="s">
        <v>142</v>
      </c>
      <c r="C36" s="10">
        <v>1826590.13</v>
      </c>
    </row>
    <row r="37" spans="1:3" s="4" customFormat="1" ht="30" customHeight="1">
      <c r="A37" s="9" t="s">
        <v>38</v>
      </c>
      <c r="B37" s="7" t="s">
        <v>142</v>
      </c>
      <c r="C37" s="10">
        <v>959456.4</v>
      </c>
    </row>
    <row r="38" spans="1:3" s="4" customFormat="1" ht="30" customHeight="1">
      <c r="A38" s="9" t="s">
        <v>39</v>
      </c>
      <c r="B38" s="7" t="s">
        <v>142</v>
      </c>
      <c r="C38" s="10">
        <v>879247.2</v>
      </c>
    </row>
    <row r="39" spans="1:3" s="4" customFormat="1" ht="30" customHeight="1">
      <c r="A39" s="9" t="s">
        <v>87</v>
      </c>
      <c r="B39" s="7" t="s">
        <v>142</v>
      </c>
      <c r="C39" s="10">
        <v>2481258.6</v>
      </c>
    </row>
    <row r="40" spans="1:3" s="4" customFormat="1" ht="30" customHeight="1">
      <c r="A40" s="9" t="s">
        <v>24</v>
      </c>
      <c r="B40" s="7" t="s">
        <v>142</v>
      </c>
      <c r="C40" s="10">
        <v>1968470</v>
      </c>
    </row>
    <row r="41" spans="1:3" s="4" customFormat="1" ht="30" customHeight="1">
      <c r="A41" s="9" t="s">
        <v>106</v>
      </c>
      <c r="B41" s="7" t="s">
        <v>142</v>
      </c>
      <c r="C41" s="10">
        <v>1533626</v>
      </c>
    </row>
    <row r="42" spans="1:3" s="4" customFormat="1" ht="30" customHeight="1">
      <c r="A42" s="9" t="s">
        <v>89</v>
      </c>
      <c r="B42" s="7" t="s">
        <v>142</v>
      </c>
      <c r="C42" s="10">
        <v>2996227.2</v>
      </c>
    </row>
    <row r="43" spans="1:3" s="4" customFormat="1" ht="30" customHeight="1">
      <c r="A43" s="9" t="s">
        <v>84</v>
      </c>
      <c r="B43" s="7" t="s">
        <v>142</v>
      </c>
      <c r="C43" s="10">
        <v>1010318.23</v>
      </c>
    </row>
    <row r="44" spans="1:3" s="4" customFormat="1" ht="30" customHeight="1">
      <c r="A44" s="9" t="s">
        <v>40</v>
      </c>
      <c r="B44" s="7" t="s">
        <v>142</v>
      </c>
      <c r="C44" s="10">
        <v>5230833</v>
      </c>
    </row>
    <row r="45" spans="1:3" s="4" customFormat="1" ht="30" customHeight="1">
      <c r="A45" s="9" t="s">
        <v>128</v>
      </c>
      <c r="B45" s="7" t="s">
        <v>142</v>
      </c>
      <c r="C45" s="10">
        <v>2839940</v>
      </c>
    </row>
    <row r="46" spans="1:3" s="4" customFormat="1" ht="30" customHeight="1">
      <c r="A46" s="9" t="s">
        <v>135</v>
      </c>
      <c r="B46" s="7" t="s">
        <v>142</v>
      </c>
      <c r="C46" s="10">
        <v>86765</v>
      </c>
    </row>
    <row r="47" spans="1:3" s="4" customFormat="1" ht="30" customHeight="1">
      <c r="A47" s="9" t="s">
        <v>124</v>
      </c>
      <c r="B47" s="7" t="s">
        <v>142</v>
      </c>
      <c r="C47" s="10">
        <v>341112</v>
      </c>
    </row>
    <row r="48" spans="1:3" s="4" customFormat="1" ht="30" customHeight="1">
      <c r="A48" s="9" t="s">
        <v>126</v>
      </c>
      <c r="B48" s="7" t="s">
        <v>142</v>
      </c>
      <c r="C48" s="10">
        <v>89400</v>
      </c>
    </row>
    <row r="49" spans="1:3" s="4" customFormat="1" ht="30" customHeight="1">
      <c r="A49" s="9" t="s">
        <v>129</v>
      </c>
      <c r="B49" s="7" t="s">
        <v>130</v>
      </c>
      <c r="C49" s="10">
        <v>125976</v>
      </c>
    </row>
    <row r="50" spans="1:3" s="4" customFormat="1" ht="30" customHeight="1">
      <c r="A50" s="9" t="s">
        <v>117</v>
      </c>
      <c r="B50" s="7" t="s">
        <v>138</v>
      </c>
      <c r="C50" s="10">
        <v>312396</v>
      </c>
    </row>
    <row r="51" spans="1:3" s="4" customFormat="1" ht="30" customHeight="1">
      <c r="A51" s="9" t="s">
        <v>66</v>
      </c>
      <c r="B51" s="7" t="s">
        <v>132</v>
      </c>
      <c r="C51" s="10">
        <v>844454</v>
      </c>
    </row>
    <row r="52" spans="1:3" s="4" customFormat="1" ht="30" customHeight="1">
      <c r="A52" s="9" t="s">
        <v>94</v>
      </c>
      <c r="B52" s="7" t="s">
        <v>140</v>
      </c>
      <c r="C52" s="10">
        <v>15961438.73</v>
      </c>
    </row>
    <row r="53" spans="1:3" s="4" customFormat="1" ht="30" customHeight="1">
      <c r="A53" s="9" t="s">
        <v>21</v>
      </c>
      <c r="B53" s="7" t="s">
        <v>140</v>
      </c>
      <c r="C53" s="10">
        <v>2666497.54</v>
      </c>
    </row>
    <row r="54" spans="1:3" s="4" customFormat="1" ht="30" customHeight="1">
      <c r="A54" s="9" t="s">
        <v>41</v>
      </c>
      <c r="B54" s="7" t="s">
        <v>140</v>
      </c>
      <c r="C54" s="10">
        <v>2560006.66</v>
      </c>
    </row>
    <row r="55" spans="1:3" s="4" customFormat="1" ht="30" customHeight="1">
      <c r="A55" s="9" t="s">
        <v>55</v>
      </c>
      <c r="B55" s="7" t="s">
        <v>140</v>
      </c>
      <c r="C55" s="10">
        <v>2035679.1</v>
      </c>
    </row>
    <row r="56" spans="1:3" s="4" customFormat="1" ht="30" customHeight="1">
      <c r="A56" s="9" t="s">
        <v>23</v>
      </c>
      <c r="B56" s="7" t="s">
        <v>140</v>
      </c>
      <c r="C56" s="10">
        <v>1175529.9</v>
      </c>
    </row>
    <row r="57" spans="1:3" s="4" customFormat="1" ht="30" customHeight="1">
      <c r="A57" s="9" t="s">
        <v>153</v>
      </c>
      <c r="B57" s="7" t="s">
        <v>140</v>
      </c>
      <c r="C57" s="10">
        <v>2069367.12</v>
      </c>
    </row>
    <row r="58" spans="1:3" s="4" customFormat="1" ht="30" customHeight="1">
      <c r="A58" s="9" t="s">
        <v>152</v>
      </c>
      <c r="B58" s="7" t="s">
        <v>140</v>
      </c>
      <c r="C58" s="10">
        <v>1695007.12</v>
      </c>
    </row>
    <row r="59" spans="1:3" s="4" customFormat="1" ht="30" customHeight="1">
      <c r="A59" s="9" t="s">
        <v>111</v>
      </c>
      <c r="B59" s="7" t="s">
        <v>140</v>
      </c>
      <c r="C59" s="10">
        <v>2193356.6</v>
      </c>
    </row>
    <row r="60" spans="1:3" s="4" customFormat="1" ht="30" customHeight="1">
      <c r="A60" s="9" t="s">
        <v>125</v>
      </c>
      <c r="B60" s="7" t="s">
        <v>140</v>
      </c>
      <c r="C60" s="10">
        <v>2379831.8</v>
      </c>
    </row>
    <row r="61" spans="1:3" s="4" customFormat="1" ht="30" customHeight="1">
      <c r="A61" s="9" t="s">
        <v>136</v>
      </c>
      <c r="B61" s="7" t="s">
        <v>137</v>
      </c>
      <c r="C61" s="10">
        <v>1861179.6</v>
      </c>
    </row>
    <row r="62" spans="1:3" s="4" customFormat="1" ht="30" customHeight="1">
      <c r="A62" s="9" t="s">
        <v>3</v>
      </c>
      <c r="B62" s="7" t="s">
        <v>137</v>
      </c>
      <c r="C62" s="10">
        <v>3948642.82</v>
      </c>
    </row>
    <row r="63" spans="1:3" s="4" customFormat="1" ht="30" customHeight="1">
      <c r="A63" s="9" t="s">
        <v>37</v>
      </c>
      <c r="B63" s="7" t="s">
        <v>137</v>
      </c>
      <c r="C63" s="10">
        <v>1073305</v>
      </c>
    </row>
    <row r="64" spans="1:3" s="4" customFormat="1" ht="30" customHeight="1">
      <c r="A64" s="9" t="s">
        <v>90</v>
      </c>
      <c r="B64" s="7" t="s">
        <v>137</v>
      </c>
      <c r="C64" s="10">
        <v>2916740</v>
      </c>
    </row>
    <row r="65" spans="1:3" s="4" customFormat="1" ht="30" customHeight="1">
      <c r="A65" s="9" t="s">
        <v>112</v>
      </c>
      <c r="B65" s="7" t="s">
        <v>137</v>
      </c>
      <c r="C65" s="10">
        <v>124390</v>
      </c>
    </row>
    <row r="66" spans="1:3" s="4" customFormat="1" ht="30" customHeight="1">
      <c r="A66" s="9" t="s">
        <v>101</v>
      </c>
      <c r="B66" s="7" t="s">
        <v>137</v>
      </c>
      <c r="C66" s="10">
        <v>1499481</v>
      </c>
    </row>
    <row r="67" spans="1:3" s="4" customFormat="1" ht="30" customHeight="1">
      <c r="A67" s="9" t="s">
        <v>33</v>
      </c>
      <c r="B67" s="7" t="s">
        <v>137</v>
      </c>
      <c r="C67" s="10">
        <v>538060</v>
      </c>
    </row>
    <row r="68" spans="1:3" s="4" customFormat="1" ht="30" customHeight="1">
      <c r="A68" s="9" t="s">
        <v>67</v>
      </c>
      <c r="B68" s="7" t="s">
        <v>137</v>
      </c>
      <c r="C68" s="10">
        <f>764026.8+1097152.8</f>
        <v>1861179.6</v>
      </c>
    </row>
    <row r="69" spans="1:3" s="4" customFormat="1" ht="30" customHeight="1">
      <c r="A69" s="9" t="s">
        <v>119</v>
      </c>
      <c r="B69" s="7" t="s">
        <v>137</v>
      </c>
      <c r="C69" s="10">
        <v>1923912</v>
      </c>
    </row>
    <row r="70" spans="1:3" s="4" customFormat="1" ht="30" customHeight="1">
      <c r="A70" s="9" t="s">
        <v>32</v>
      </c>
      <c r="B70" s="7" t="s">
        <v>131</v>
      </c>
      <c r="C70" s="10">
        <v>241016.06</v>
      </c>
    </row>
    <row r="71" spans="1:3" s="4" customFormat="1" ht="30" customHeight="1">
      <c r="A71" s="9" t="s">
        <v>29</v>
      </c>
      <c r="B71" s="7" t="s">
        <v>131</v>
      </c>
      <c r="C71" s="10">
        <v>1363306.02</v>
      </c>
    </row>
    <row r="72" spans="1:3" s="4" customFormat="1" ht="30" customHeight="1">
      <c r="A72" s="9" t="s">
        <v>47</v>
      </c>
      <c r="B72" s="7" t="s">
        <v>131</v>
      </c>
      <c r="C72" s="10">
        <v>564162.21</v>
      </c>
    </row>
    <row r="73" spans="1:3" s="4" customFormat="1" ht="30" customHeight="1">
      <c r="A73" s="9" t="s">
        <v>48</v>
      </c>
      <c r="B73" s="7" t="s">
        <v>131</v>
      </c>
      <c r="C73" s="10">
        <v>389103.73</v>
      </c>
    </row>
    <row r="74" spans="1:3" s="4" customFormat="1" ht="30" customHeight="1">
      <c r="A74" s="9" t="s">
        <v>65</v>
      </c>
      <c r="B74" s="7" t="s">
        <v>131</v>
      </c>
      <c r="C74" s="10">
        <v>918098</v>
      </c>
    </row>
    <row r="75" spans="1:3" s="4" customFormat="1" ht="30" customHeight="1">
      <c r="A75" s="9" t="s">
        <v>49</v>
      </c>
      <c r="B75" s="7" t="s">
        <v>131</v>
      </c>
      <c r="C75" s="10">
        <v>471093.16</v>
      </c>
    </row>
    <row r="76" spans="1:3" s="4" customFormat="1" ht="30" customHeight="1">
      <c r="A76" s="9" t="s">
        <v>50</v>
      </c>
      <c r="B76" s="7" t="s">
        <v>131</v>
      </c>
      <c r="C76" s="10">
        <v>791164.43</v>
      </c>
    </row>
    <row r="77" spans="1:3" s="4" customFormat="1" ht="30" customHeight="1">
      <c r="A77" s="9" t="s">
        <v>51</v>
      </c>
      <c r="B77" s="7" t="s">
        <v>131</v>
      </c>
      <c r="C77" s="10">
        <v>265382.09</v>
      </c>
    </row>
    <row r="78" spans="1:3" s="4" customFormat="1" ht="30" customHeight="1">
      <c r="A78" s="9" t="s">
        <v>105</v>
      </c>
      <c r="B78" s="7" t="s">
        <v>131</v>
      </c>
      <c r="C78" s="10">
        <v>1848676.17</v>
      </c>
    </row>
    <row r="79" spans="1:3" s="4" customFormat="1" ht="30" customHeight="1">
      <c r="A79" s="9" t="s">
        <v>102</v>
      </c>
      <c r="B79" s="7" t="s">
        <v>131</v>
      </c>
      <c r="C79" s="10">
        <v>7897707.13</v>
      </c>
    </row>
    <row r="80" spans="1:3" s="4" customFormat="1" ht="30" customHeight="1">
      <c r="A80" s="9" t="s">
        <v>31</v>
      </c>
      <c r="B80" s="7" t="s">
        <v>131</v>
      </c>
      <c r="C80" s="10">
        <v>1708969.6</v>
      </c>
    </row>
    <row r="81" spans="1:3" s="4" customFormat="1" ht="30" customHeight="1">
      <c r="A81" s="9" t="s">
        <v>30</v>
      </c>
      <c r="B81" s="7" t="s">
        <v>131</v>
      </c>
      <c r="C81" s="10">
        <v>2954505.16</v>
      </c>
    </row>
    <row r="82" spans="1:3" s="4" customFormat="1" ht="30" customHeight="1">
      <c r="A82" s="9" t="s">
        <v>17</v>
      </c>
      <c r="B82" s="7" t="s">
        <v>131</v>
      </c>
      <c r="C82" s="10">
        <v>1079837.09</v>
      </c>
    </row>
    <row r="83" spans="1:3" s="4" customFormat="1" ht="30" customHeight="1">
      <c r="A83" s="9" t="s">
        <v>56</v>
      </c>
      <c r="B83" s="7" t="s">
        <v>131</v>
      </c>
      <c r="C83" s="10">
        <v>641545.64</v>
      </c>
    </row>
    <row r="84" spans="1:3" s="4" customFormat="1" ht="30" customHeight="1">
      <c r="A84" s="9" t="s">
        <v>57</v>
      </c>
      <c r="B84" s="7" t="s">
        <v>131</v>
      </c>
      <c r="C84" s="10">
        <v>5874887.93</v>
      </c>
    </row>
    <row r="85" spans="1:3" s="4" customFormat="1" ht="30" customHeight="1">
      <c r="A85" s="9" t="s">
        <v>58</v>
      </c>
      <c r="B85" s="7" t="s">
        <v>131</v>
      </c>
      <c r="C85" s="10">
        <v>1357768.88</v>
      </c>
    </row>
    <row r="86" spans="1:3" s="4" customFormat="1" ht="30" customHeight="1">
      <c r="A86" s="9" t="s">
        <v>59</v>
      </c>
      <c r="B86" s="7" t="s">
        <v>131</v>
      </c>
      <c r="C86" s="10">
        <v>2488617.79</v>
      </c>
    </row>
    <row r="87" spans="1:3" s="4" customFormat="1" ht="30" customHeight="1">
      <c r="A87" s="9" t="s">
        <v>60</v>
      </c>
      <c r="B87" s="7" t="s">
        <v>131</v>
      </c>
      <c r="C87" s="10">
        <v>163045.86</v>
      </c>
    </row>
    <row r="88" spans="1:3" s="4" customFormat="1" ht="30" customHeight="1">
      <c r="A88" s="9" t="s">
        <v>61</v>
      </c>
      <c r="B88" s="7" t="s">
        <v>131</v>
      </c>
      <c r="C88" s="10">
        <v>2248674.3</v>
      </c>
    </row>
    <row r="89" spans="1:3" s="4" customFormat="1" ht="30" customHeight="1">
      <c r="A89" s="9" t="s">
        <v>42</v>
      </c>
      <c r="B89" s="7" t="s">
        <v>131</v>
      </c>
      <c r="C89" s="10">
        <v>4184165.47</v>
      </c>
    </row>
    <row r="90" spans="1:3" s="4" customFormat="1" ht="30" customHeight="1">
      <c r="A90" s="9" t="s">
        <v>28</v>
      </c>
      <c r="B90" s="7" t="s">
        <v>131</v>
      </c>
      <c r="C90" s="10">
        <v>783208.08</v>
      </c>
    </row>
    <row r="91" spans="1:3" s="4" customFormat="1" ht="30" customHeight="1">
      <c r="A91" s="9" t="s">
        <v>27</v>
      </c>
      <c r="B91" s="7" t="s">
        <v>131</v>
      </c>
      <c r="C91" s="10">
        <v>445732.87</v>
      </c>
    </row>
    <row r="92" spans="1:3" s="4" customFormat="1" ht="30" customHeight="1">
      <c r="A92" s="9" t="s">
        <v>1</v>
      </c>
      <c r="B92" s="7" t="s">
        <v>131</v>
      </c>
      <c r="C92" s="10">
        <v>10780067.29</v>
      </c>
    </row>
    <row r="93" spans="1:3" s="4" customFormat="1" ht="30" customHeight="1">
      <c r="A93" s="9" t="s">
        <v>54</v>
      </c>
      <c r="B93" s="7" t="s">
        <v>131</v>
      </c>
      <c r="C93" s="10">
        <v>890887.41</v>
      </c>
    </row>
    <row r="94" spans="1:3" s="4" customFormat="1" ht="30" customHeight="1">
      <c r="A94" s="9" t="s">
        <v>46</v>
      </c>
      <c r="B94" s="7" t="s">
        <v>131</v>
      </c>
      <c r="C94" s="10">
        <v>2508202</v>
      </c>
    </row>
    <row r="95" spans="1:3" s="4" customFormat="1" ht="30" customHeight="1">
      <c r="A95" s="9" t="s">
        <v>150</v>
      </c>
      <c r="B95" s="7" t="s">
        <v>131</v>
      </c>
      <c r="C95" s="10">
        <v>3549358.31</v>
      </c>
    </row>
    <row r="96" spans="1:3" s="4" customFormat="1" ht="30" customHeight="1">
      <c r="A96" s="9" t="s">
        <v>95</v>
      </c>
      <c r="B96" s="7" t="s">
        <v>154</v>
      </c>
      <c r="C96" s="10">
        <v>24837736</v>
      </c>
    </row>
    <row r="97" spans="1:3" s="4" customFormat="1" ht="30" customHeight="1">
      <c r="A97" s="9" t="s">
        <v>0</v>
      </c>
      <c r="B97" s="7" t="s">
        <v>154</v>
      </c>
      <c r="C97" s="10">
        <v>19922687</v>
      </c>
    </row>
    <row r="98" spans="1:3" s="4" customFormat="1" ht="30" customHeight="1">
      <c r="A98" s="9" t="s">
        <v>64</v>
      </c>
      <c r="B98" s="7" t="s">
        <v>134</v>
      </c>
      <c r="C98" s="10">
        <f>2558620*1.2</f>
        <v>3070344</v>
      </c>
    </row>
    <row r="99" spans="1:3" s="4" customFormat="1" ht="30" customHeight="1">
      <c r="A99" s="9" t="s">
        <v>100</v>
      </c>
      <c r="B99" s="7" t="s">
        <v>134</v>
      </c>
      <c r="C99" s="10">
        <f>1155103*1.2</f>
        <v>1386123.5999999999</v>
      </c>
    </row>
    <row r="100" spans="1:3" s="4" customFormat="1" ht="30" customHeight="1">
      <c r="A100" s="9" t="s">
        <v>62</v>
      </c>
      <c r="B100" s="7" t="s">
        <v>134</v>
      </c>
      <c r="C100" s="10">
        <f>1323305*1.2</f>
        <v>1587966</v>
      </c>
    </row>
    <row r="101" spans="1:3" s="4" customFormat="1" ht="30" customHeight="1">
      <c r="A101" s="9" t="s">
        <v>73</v>
      </c>
      <c r="B101" s="7" t="s">
        <v>134</v>
      </c>
      <c r="C101" s="10">
        <f>100497*1.2</f>
        <v>120596.4</v>
      </c>
    </row>
    <row r="102" spans="1:3" s="4" customFormat="1" ht="30" customHeight="1">
      <c r="A102" s="9" t="s">
        <v>72</v>
      </c>
      <c r="B102" s="7" t="s">
        <v>134</v>
      </c>
      <c r="C102" s="10">
        <f>1201497*1.2</f>
        <v>1441796.4</v>
      </c>
    </row>
    <row r="103" spans="1:3" s="4" customFormat="1" ht="30" customHeight="1">
      <c r="A103" s="9" t="s">
        <v>74</v>
      </c>
      <c r="B103" s="7" t="s">
        <v>134</v>
      </c>
      <c r="C103" s="10">
        <f>433850*1.2</f>
        <v>520620</v>
      </c>
    </row>
    <row r="104" spans="1:3" s="4" customFormat="1" ht="30" customHeight="1">
      <c r="A104" s="9" t="s">
        <v>75</v>
      </c>
      <c r="B104" s="7" t="s">
        <v>134</v>
      </c>
      <c r="C104" s="10">
        <f>1004557*1.2</f>
        <v>1205468.4</v>
      </c>
    </row>
    <row r="105" spans="1:3" s="4" customFormat="1" ht="30" customHeight="1">
      <c r="A105" s="9" t="s">
        <v>76</v>
      </c>
      <c r="B105" s="7" t="s">
        <v>134</v>
      </c>
      <c r="C105" s="10">
        <f>3307094*1.2</f>
        <v>3968512.8</v>
      </c>
    </row>
    <row r="106" spans="1:3" s="4" customFormat="1" ht="30" customHeight="1">
      <c r="A106" s="9" t="s">
        <v>80</v>
      </c>
      <c r="B106" s="7" t="s">
        <v>134</v>
      </c>
      <c r="C106" s="10">
        <f>725740*1.2</f>
        <v>870888</v>
      </c>
    </row>
    <row r="107" spans="1:3" s="4" customFormat="1" ht="30" customHeight="1">
      <c r="A107" s="9" t="s">
        <v>81</v>
      </c>
      <c r="B107" s="7" t="s">
        <v>134</v>
      </c>
      <c r="C107" s="10">
        <f>2168242*1.2</f>
        <v>2601890.4</v>
      </c>
    </row>
    <row r="108" spans="1:3" s="4" customFormat="1" ht="30" customHeight="1">
      <c r="A108" s="9" t="s">
        <v>77</v>
      </c>
      <c r="B108" s="7" t="s">
        <v>134</v>
      </c>
      <c r="C108" s="10">
        <f>631341*1.2</f>
        <v>757609.2</v>
      </c>
    </row>
    <row r="109" spans="1:3" s="4" customFormat="1" ht="30" customHeight="1">
      <c r="A109" s="9" t="s">
        <v>78</v>
      </c>
      <c r="B109" s="7" t="s">
        <v>134</v>
      </c>
      <c r="C109" s="10">
        <f>828480*1.2</f>
        <v>994176</v>
      </c>
    </row>
    <row r="110" spans="1:3" s="4" customFormat="1" ht="30" customHeight="1">
      <c r="A110" s="9" t="s">
        <v>79</v>
      </c>
      <c r="B110" s="7" t="s">
        <v>134</v>
      </c>
      <c r="C110" s="10">
        <f>172153*1.2</f>
        <v>206583.6</v>
      </c>
    </row>
    <row r="111" spans="1:3" s="4" customFormat="1" ht="30" customHeight="1">
      <c r="A111" s="9" t="s">
        <v>82</v>
      </c>
      <c r="B111" s="7" t="s">
        <v>134</v>
      </c>
      <c r="C111" s="10">
        <f>3046588*1.2</f>
        <v>3655905.6</v>
      </c>
    </row>
    <row r="112" spans="1:3" s="4" customFormat="1" ht="30" customHeight="1">
      <c r="A112" s="9" t="s">
        <v>83</v>
      </c>
      <c r="B112" s="7" t="s">
        <v>134</v>
      </c>
      <c r="C112" s="10">
        <f>572799*1.2</f>
        <v>687358.7999999999</v>
      </c>
    </row>
    <row r="113" spans="1:3" s="4" customFormat="1" ht="30" customHeight="1">
      <c r="A113" s="9" t="s">
        <v>10</v>
      </c>
      <c r="B113" s="7" t="s">
        <v>134</v>
      </c>
      <c r="C113" s="10">
        <f>369905*1.2</f>
        <v>443886</v>
      </c>
    </row>
    <row r="114" spans="1:3" s="4" customFormat="1" ht="30" customHeight="1">
      <c r="A114" s="9" t="s">
        <v>85</v>
      </c>
      <c r="B114" s="7" t="s">
        <v>134</v>
      </c>
      <c r="C114" s="10">
        <v>3727112.4</v>
      </c>
    </row>
    <row r="115" spans="1:3" s="4" customFormat="1" ht="30" customHeight="1">
      <c r="A115" s="9" t="s">
        <v>86</v>
      </c>
      <c r="B115" s="7" t="s">
        <v>134</v>
      </c>
      <c r="C115" s="10">
        <v>486111.6</v>
      </c>
    </row>
    <row r="116" spans="1:3" s="4" customFormat="1" ht="30" customHeight="1">
      <c r="A116" s="9" t="s">
        <v>36</v>
      </c>
      <c r="B116" s="7" t="s">
        <v>134</v>
      </c>
      <c r="C116" s="10">
        <f>1198985*1.2</f>
        <v>1438782</v>
      </c>
    </row>
    <row r="117" spans="1:3" s="4" customFormat="1" ht="30" customHeight="1">
      <c r="A117" s="9" t="s">
        <v>34</v>
      </c>
      <c r="B117" s="7" t="s">
        <v>134</v>
      </c>
      <c r="C117" s="10">
        <f>2350503*1.2</f>
        <v>2820603.6</v>
      </c>
    </row>
    <row r="118" spans="1:3" s="4" customFormat="1" ht="30" customHeight="1">
      <c r="A118" s="9" t="s">
        <v>35</v>
      </c>
      <c r="B118" s="7" t="s">
        <v>134</v>
      </c>
      <c r="C118" s="10">
        <f>478833*1.2</f>
        <v>574599.6</v>
      </c>
    </row>
    <row r="119" spans="1:3" s="4" customFormat="1" ht="30" customHeight="1">
      <c r="A119" s="9" t="s">
        <v>25</v>
      </c>
      <c r="B119" s="7" t="s">
        <v>134</v>
      </c>
      <c r="C119" s="10">
        <f>622883*1.2</f>
        <v>747459.6</v>
      </c>
    </row>
    <row r="120" spans="1:3" s="4" customFormat="1" ht="30" customHeight="1">
      <c r="A120" s="9" t="s">
        <v>53</v>
      </c>
      <c r="B120" s="7" t="s">
        <v>134</v>
      </c>
      <c r="C120" s="10">
        <f>902323*1.2</f>
        <v>1082787.5999999999</v>
      </c>
    </row>
    <row r="121" spans="1:3" s="4" customFormat="1" ht="30" customHeight="1">
      <c r="A121" s="9" t="s">
        <v>133</v>
      </c>
      <c r="B121" s="7" t="s">
        <v>134</v>
      </c>
      <c r="C121" s="10">
        <v>117554</v>
      </c>
    </row>
    <row r="122" spans="1:3" s="4" customFormat="1" ht="30" customHeight="1">
      <c r="A122" s="9" t="s">
        <v>88</v>
      </c>
      <c r="B122" s="7" t="s">
        <v>143</v>
      </c>
      <c r="C122" s="10">
        <v>4576014.8</v>
      </c>
    </row>
    <row r="123" spans="1:3" s="4" customFormat="1" ht="30" customHeight="1">
      <c r="A123" s="9" t="s">
        <v>127</v>
      </c>
      <c r="B123" s="7" t="s">
        <v>143</v>
      </c>
      <c r="C123" s="10">
        <v>1652381.04</v>
      </c>
    </row>
    <row r="124" spans="1:3" s="4" customFormat="1" ht="30" customHeight="1">
      <c r="A124" s="9" t="s">
        <v>120</v>
      </c>
      <c r="B124" s="7" t="s">
        <v>143</v>
      </c>
      <c r="C124" s="10">
        <v>4285104</v>
      </c>
    </row>
    <row r="125" spans="1:3" s="4" customFormat="1" ht="30" customHeight="1">
      <c r="A125" s="9" t="s">
        <v>11</v>
      </c>
      <c r="B125" s="7" t="s">
        <v>139</v>
      </c>
      <c r="C125" s="10">
        <v>43244016</v>
      </c>
    </row>
    <row r="126" spans="1:3" s="4" customFormat="1" ht="30" customHeight="1">
      <c r="A126" s="9" t="s">
        <v>118</v>
      </c>
      <c r="B126" s="7" t="s">
        <v>139</v>
      </c>
      <c r="C126" s="10">
        <v>4638084</v>
      </c>
    </row>
    <row r="127" spans="1:3" s="4" customFormat="1" ht="30" customHeight="1">
      <c r="A127" s="9" t="s">
        <v>91</v>
      </c>
      <c r="B127" s="7" t="s">
        <v>144</v>
      </c>
      <c r="C127" s="10">
        <v>3123626</v>
      </c>
    </row>
    <row r="128" spans="1:3" s="4" customFormat="1" ht="30" customHeight="1">
      <c r="A128" s="9" t="s">
        <v>92</v>
      </c>
      <c r="B128" s="7" t="s">
        <v>144</v>
      </c>
      <c r="C128" s="10">
        <v>1726696</v>
      </c>
    </row>
    <row r="129" spans="1:3" s="4" customFormat="1" ht="30" customHeight="1">
      <c r="A129" s="9" t="s">
        <v>70</v>
      </c>
      <c r="B129" s="7" t="s">
        <v>144</v>
      </c>
      <c r="C129" s="10">
        <v>7643753.81</v>
      </c>
    </row>
    <row r="130" spans="1:3" s="4" customFormat="1" ht="30" customHeight="1">
      <c r="A130" s="9" t="s">
        <v>104</v>
      </c>
      <c r="B130" s="7" t="s">
        <v>144</v>
      </c>
      <c r="C130" s="10">
        <v>2010226.8</v>
      </c>
    </row>
    <row r="131" spans="1:3" s="4" customFormat="1" ht="30" customHeight="1">
      <c r="A131" s="9" t="s">
        <v>93</v>
      </c>
      <c r="B131" s="7" t="s">
        <v>144</v>
      </c>
      <c r="C131" s="10">
        <v>2002843.67</v>
      </c>
    </row>
    <row r="132" spans="1:3" s="4" customFormat="1" ht="30" customHeight="1">
      <c r="A132" s="9" t="s">
        <v>113</v>
      </c>
      <c r="B132" s="7" t="s">
        <v>144</v>
      </c>
      <c r="C132" s="10">
        <v>1899191.09</v>
      </c>
    </row>
    <row r="133" spans="1:3" s="4" customFormat="1" ht="30" customHeight="1">
      <c r="A133" s="9" t="s">
        <v>103</v>
      </c>
      <c r="B133" s="7" t="s">
        <v>144</v>
      </c>
      <c r="C133" s="10">
        <v>4019366</v>
      </c>
    </row>
    <row r="134" spans="1:3" s="4" customFormat="1" ht="30" customHeight="1">
      <c r="A134" s="9" t="s">
        <v>12</v>
      </c>
      <c r="B134" s="7" t="s">
        <v>144</v>
      </c>
      <c r="C134" s="10">
        <v>1511166.42</v>
      </c>
    </row>
    <row r="135" spans="1:3" s="4" customFormat="1" ht="30" customHeight="1">
      <c r="A135" s="9" t="s">
        <v>13</v>
      </c>
      <c r="B135" s="7" t="s">
        <v>144</v>
      </c>
      <c r="C135" s="10">
        <v>2268503.67</v>
      </c>
    </row>
    <row r="136" spans="1:3" s="4" customFormat="1" ht="30" customHeight="1">
      <c r="A136" s="9" t="s">
        <v>14</v>
      </c>
      <c r="B136" s="7" t="s">
        <v>144</v>
      </c>
      <c r="C136" s="10">
        <v>972623.66</v>
      </c>
    </row>
    <row r="137" spans="1:3" s="4" customFormat="1" ht="30" customHeight="1">
      <c r="A137" s="9" t="s">
        <v>6</v>
      </c>
      <c r="B137" s="7" t="s">
        <v>144</v>
      </c>
      <c r="C137" s="10">
        <v>4690320</v>
      </c>
    </row>
    <row r="138" spans="1:3" s="4" customFormat="1" ht="30" customHeight="1">
      <c r="A138" s="9" t="s">
        <v>7</v>
      </c>
      <c r="B138" s="7" t="s">
        <v>144</v>
      </c>
      <c r="C138" s="10">
        <v>166204.6</v>
      </c>
    </row>
    <row r="139" spans="1:3" s="4" customFormat="1" ht="30" customHeight="1">
      <c r="A139" s="9" t="s">
        <v>8</v>
      </c>
      <c r="B139" s="7" t="s">
        <v>144</v>
      </c>
      <c r="C139" s="10">
        <v>1025175.56</v>
      </c>
    </row>
    <row r="140" spans="1:3" s="4" customFormat="1" ht="30" customHeight="1">
      <c r="A140" s="9" t="s">
        <v>122</v>
      </c>
      <c r="B140" s="7" t="s">
        <v>144</v>
      </c>
      <c r="C140" s="10">
        <v>1449760.2</v>
      </c>
    </row>
    <row r="141" spans="1:3" s="4" customFormat="1" ht="30" customHeight="1" thickBot="1">
      <c r="A141" s="11" t="s">
        <v>149</v>
      </c>
      <c r="B141" s="12" t="s">
        <v>144</v>
      </c>
      <c r="C141" s="13">
        <v>4800000</v>
      </c>
    </row>
    <row r="142" spans="1:3" ht="30" customHeight="1" thickBot="1">
      <c r="A142" s="5" t="s">
        <v>4</v>
      </c>
      <c r="B142" s="21"/>
      <c r="C142" s="14">
        <f>SUM(C3:C141)</f>
        <v>693177686.62</v>
      </c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73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Kocián</dc:creator>
  <cp:keywords/>
  <dc:description/>
  <cp:lastModifiedBy>simicova.p</cp:lastModifiedBy>
  <cp:lastPrinted>2011-05-02T06:19:30Z</cp:lastPrinted>
  <dcterms:created xsi:type="dcterms:W3CDTF">2010-06-11T08:14:58Z</dcterms:created>
  <dcterms:modified xsi:type="dcterms:W3CDTF">2011-05-02T06:19:56Z</dcterms:modified>
  <cp:category/>
  <cp:version/>
  <cp:contentType/>
  <cp:contentStatus/>
</cp:coreProperties>
</file>