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activeTab="7"/>
  </bookViews>
  <sheets>
    <sheet name="Rekapitulace" sheetId="14" r:id="rId1"/>
    <sheet name="Fond Rozvoje" sheetId="13" r:id="rId2"/>
    <sheet name="MAJ" sheetId="9" r:id="rId3"/>
    <sheet name="SMT" sheetId="7" r:id="rId4"/>
    <sheet name="KPP" sheetId="6" r:id="rId5"/>
    <sheet name="SV" sheetId="5" r:id="rId6"/>
    <sheet name="ZDR" sheetId="4" r:id="rId7"/>
    <sheet name="DOPR" sheetId="2" r:id="rId8"/>
    <sheet name="INV" sheetId="12" r:id="rId9"/>
    <sheet name="PZT" sheetId="3" r:id="rId10"/>
  </sheets>
  <definedNames>
    <definedName name="_xlnm._FilterDatabase" localSheetId="7" hidden="1">DOPR!$A$4:$N$26</definedName>
    <definedName name="_xlnm._FilterDatabase" localSheetId="4" hidden="1">KPP!$D$1:$D$27</definedName>
    <definedName name="_xlnm._FilterDatabase" localSheetId="2" hidden="1">MAJ!#REF!</definedName>
    <definedName name="_xlnm._FilterDatabase" localSheetId="9" hidden="1">PZT!$B$4:$M$10</definedName>
    <definedName name="_xlnm._FilterDatabase" localSheetId="0" hidden="1">Rekapitulace!$B$1:$B$164</definedName>
    <definedName name="_xlnm._FilterDatabase" localSheetId="3" hidden="1">SMT!$D$1:$D$38</definedName>
    <definedName name="_xlnm._FilterDatabase" localSheetId="5" hidden="1">SV!$B$4:$N$20</definedName>
    <definedName name="_xlnm._FilterDatabase" localSheetId="6" hidden="1">ZDR!$A$4:$P$4</definedName>
    <definedName name="_xlnm.Print_Titles" localSheetId="7">DOPR!$4:$4</definedName>
    <definedName name="_xlnm.Print_Titles" localSheetId="1">'Fond Rozvoje'!#REF!</definedName>
    <definedName name="_xlnm.Print_Titles" localSheetId="8">INV!$4:$4</definedName>
    <definedName name="_xlnm.Print_Titles" localSheetId="4">KPP!$4:$4</definedName>
    <definedName name="_xlnm.Print_Titles" localSheetId="2">MAJ!$4:$4</definedName>
    <definedName name="_xlnm.Print_Titles" localSheetId="9">PZT!$4:$4</definedName>
    <definedName name="_xlnm.Print_Titles" localSheetId="0">Rekapitulace!$3:$3</definedName>
    <definedName name="_xlnm.Print_Titles" localSheetId="3">SMT!$4:$4</definedName>
    <definedName name="_xlnm.Print_Titles" localSheetId="5">SV!$4:$4</definedName>
    <definedName name="_xlnm.Print_Titles" localSheetId="6">ZDR!$4:$4</definedName>
    <definedName name="_xlnm.Print_Area" localSheetId="7">DOPR!$B$1:$N$25</definedName>
    <definedName name="_xlnm.Print_Area" localSheetId="1">'Fond Rozvoje'!#REF!</definedName>
    <definedName name="_xlnm.Print_Area" localSheetId="4">KPP!$B$1:$N$27</definedName>
    <definedName name="_xlnm.Print_Area" localSheetId="2">MAJ!$B$1:$N$35</definedName>
    <definedName name="_xlnm.Print_Area" localSheetId="9">PZT!$B$1:$N$42</definedName>
    <definedName name="_xlnm.Print_Area" localSheetId="0">Rekapitulace!$A$19:$H$101</definedName>
    <definedName name="_xlnm.Print_Area" localSheetId="3">SMT!$B$1:$N$37</definedName>
    <definedName name="_xlnm.Print_Area" localSheetId="5">SV!$B$1:$N$19</definedName>
    <definedName name="_xlnm.Print_Area" localSheetId="6">ZDR!$B$1:$N$17</definedName>
  </definedNames>
  <calcPr calcId="125725"/>
</workbook>
</file>

<file path=xl/calcChain.xml><?xml version="1.0" encoding="utf-8"?>
<calcChain xmlns="http://schemas.openxmlformats.org/spreadsheetml/2006/main">
  <c r="N61" i="13"/>
  <c r="M61"/>
  <c r="L61"/>
  <c r="K61"/>
  <c r="J61"/>
  <c r="I61"/>
  <c r="H61"/>
  <c r="H34" i="9"/>
  <c r="H55" i="14" l="1"/>
  <c r="M34" i="9" l="1"/>
  <c r="L34"/>
  <c r="K34"/>
  <c r="J34"/>
  <c r="I34"/>
  <c r="G34"/>
  <c r="F24" i="3" l="1"/>
  <c r="F70" i="14" l="1"/>
  <c r="G70"/>
  <c r="H70"/>
  <c r="E70"/>
  <c r="K29" i="7" l="1"/>
  <c r="J5"/>
  <c r="J29" s="1"/>
  <c r="I5"/>
  <c r="I29" s="1"/>
  <c r="H5"/>
  <c r="H29" s="1"/>
  <c r="G5"/>
  <c r="G29" s="1"/>
  <c r="J24" i="3"/>
  <c r="I24"/>
  <c r="H24"/>
  <c r="G24"/>
  <c r="J21" i="2"/>
  <c r="I21"/>
  <c r="H21"/>
  <c r="G21"/>
  <c r="F10"/>
  <c r="F21" s="1"/>
  <c r="J11" i="4"/>
  <c r="I11"/>
  <c r="H11"/>
  <c r="G11"/>
  <c r="F10"/>
  <c r="F11"/>
  <c r="I14" i="5"/>
  <c r="H14"/>
  <c r="G14"/>
  <c r="F13"/>
  <c r="J12"/>
  <c r="J14" s="1"/>
  <c r="F11"/>
  <c r="F10"/>
  <c r="F9"/>
  <c r="F8"/>
  <c r="F151" i="14"/>
  <c r="G151"/>
  <c r="H151"/>
  <c r="E151"/>
  <c r="F149"/>
  <c r="G149"/>
  <c r="H149"/>
  <c r="E149"/>
  <c r="F18"/>
  <c r="G18"/>
  <c r="H18"/>
  <c r="G37"/>
  <c r="H37"/>
  <c r="F37"/>
  <c r="E37"/>
  <c r="E18"/>
  <c r="A5"/>
  <c r="A6" s="1"/>
  <c r="A7" s="1"/>
  <c r="A8" s="1"/>
  <c r="A9" s="1"/>
  <c r="A10" s="1"/>
  <c r="A11" s="1"/>
  <c r="A12" s="1"/>
  <c r="A13" s="1"/>
  <c r="A14" s="1"/>
  <c r="A15" s="1"/>
  <c r="A16" s="1"/>
  <c r="G23" i="6"/>
  <c r="H23"/>
  <c r="I23"/>
  <c r="J23"/>
  <c r="F23"/>
  <c r="H147" i="14"/>
  <c r="G147"/>
  <c r="F147"/>
  <c r="E147"/>
  <c r="H145"/>
  <c r="G145"/>
  <c r="F145"/>
  <c r="E145"/>
  <c r="H143"/>
  <c r="G143"/>
  <c r="F143"/>
  <c r="E143"/>
  <c r="H141"/>
  <c r="G141"/>
  <c r="F141"/>
  <c r="E141"/>
  <c r="H139"/>
  <c r="G139"/>
  <c r="F139"/>
  <c r="E139"/>
  <c r="H137"/>
  <c r="G137"/>
  <c r="F137"/>
  <c r="E137"/>
  <c r="H135"/>
  <c r="G135"/>
  <c r="F135"/>
  <c r="E135"/>
  <c r="H133"/>
  <c r="G133"/>
  <c r="F133"/>
  <c r="E133"/>
  <c r="H131"/>
  <c r="G131"/>
  <c r="F131"/>
  <c r="E131"/>
  <c r="G129"/>
  <c r="F129"/>
  <c r="E129"/>
  <c r="H129"/>
  <c r="H125"/>
  <c r="G125"/>
  <c r="F125"/>
  <c r="E125"/>
  <c r="G116"/>
  <c r="F116"/>
  <c r="E116"/>
  <c r="H116"/>
  <c r="H99"/>
  <c r="G99"/>
  <c r="F99"/>
  <c r="E99"/>
  <c r="G55"/>
  <c r="F55"/>
  <c r="E55"/>
  <c r="H51"/>
  <c r="G51"/>
  <c r="F51"/>
  <c r="E51"/>
  <c r="H43"/>
  <c r="G43"/>
  <c r="F43"/>
  <c r="E43"/>
  <c r="H39"/>
  <c r="G39"/>
  <c r="F39"/>
  <c r="E39"/>
  <c r="H32"/>
  <c r="G32"/>
  <c r="F32"/>
  <c r="E32"/>
  <c r="F12" i="5" l="1"/>
  <c r="F14" s="1"/>
  <c r="G71" i="14"/>
  <c r="G153" s="1"/>
  <c r="F71"/>
  <c r="F153" s="1"/>
  <c r="H71"/>
  <c r="H153" s="1"/>
  <c r="E71"/>
  <c r="E153" s="1"/>
  <c r="K15" i="6" l="1"/>
  <c r="K23" s="1"/>
  <c r="H8" i="12" l="1"/>
  <c r="G8"/>
  <c r="F8"/>
</calcChain>
</file>

<file path=xl/sharedStrings.xml><?xml version="1.0" encoding="utf-8"?>
<sst xmlns="http://schemas.openxmlformats.org/spreadsheetml/2006/main" count="1449" uniqueCount="544">
  <si>
    <t>Název akce</t>
  </si>
  <si>
    <t>Priorita</t>
  </si>
  <si>
    <t>BV/KV</t>
  </si>
  <si>
    <t>Předpokl. doba realizace v měsících</t>
  </si>
  <si>
    <t>Stučný popis akce (výčet stav.činností, zdůvodnění potřeby realizace)</t>
  </si>
  <si>
    <t>Současný stav akce (schválen záměr-č.usnesení, vydané stav.povolení …)</t>
  </si>
  <si>
    <t>Předpoklad realizace z dotačních programů EU, příp. stát. rozpočtu (ano - jaký / ne)</t>
  </si>
  <si>
    <t>BV</t>
  </si>
  <si>
    <t>KV</t>
  </si>
  <si>
    <t>NE</t>
  </si>
  <si>
    <t>prir</t>
  </si>
  <si>
    <t>předprojektová a projektová příprava staveb</t>
  </si>
  <si>
    <t>Oblast SV celkem:</t>
  </si>
  <si>
    <t>Oblast ZDR celkem:</t>
  </si>
  <si>
    <t>Oblast INV celkem:</t>
  </si>
  <si>
    <t>Zlepšení životních podmínek klientů, snížení energetické náročnosti budovy.</t>
  </si>
  <si>
    <t>Úspora 10 - 20% energie na výtápění.</t>
  </si>
  <si>
    <t xml:space="preserve">Stavební úpravy prostor, bezbarierové přístupy, dostavba technické části a uvolnění prostor pro vznik dalších jednolůžkových pokojů (30 pokojů v přízemí), vybudování toalet a koupelen, úprava plochých střech na terasy s přístupem pro imobilní klienty, vybudování zázemí pro personál, výstavba skleníku (zimní zahrady) napojeného na vnitřní prostory budovy, úprava okolí a pláště budovy.
</t>
  </si>
  <si>
    <t>2016-2020</t>
  </si>
  <si>
    <t>II/613 - Rekonstrukce mostu E. Beneše</t>
  </si>
  <si>
    <t>III/23756 - Rekonstrukce mostního objektu 23756-003 Kololeč</t>
  </si>
  <si>
    <t>bez PD</t>
  </si>
  <si>
    <t>III/25817 - Rekonstrukce mostního objektu 25817-1 Rtyně nad Bílinou</t>
  </si>
  <si>
    <t>III/25817 - Rekonstrukce mostního objektu 25817-2 Rtyně nad Bílinou</t>
  </si>
  <si>
    <t>III/25613 - Rekonstrukce mostního objektu 25613-2 Jeníkov</t>
  </si>
  <si>
    <t>III/1981 - Rekonstrukce mostního objektu Prunéřov</t>
  </si>
  <si>
    <t>III/25851 - Rekonstrukce mostního objektu 25851-2 Malá Veleň</t>
  </si>
  <si>
    <t>1</t>
  </si>
  <si>
    <t>4</t>
  </si>
  <si>
    <t>odbor majetkový</t>
  </si>
  <si>
    <t>oblast kultury a památkové péče</t>
  </si>
  <si>
    <t>oblast sociálních věcí</t>
  </si>
  <si>
    <t>oblast zdravotnictví</t>
  </si>
  <si>
    <t>oblast dopravy a silničního hospodářství</t>
  </si>
  <si>
    <t>oblast investiční</t>
  </si>
  <si>
    <t>oblast SPZ Triangle</t>
  </si>
  <si>
    <t>Předpokládané roční provozní výdaje(+) nebo úspory(-) v tis.  Kč</t>
  </si>
  <si>
    <t>Domov pro osoby se zdravotním postižením Brtníky - celková rekonstrukce objektu č. p. 122</t>
  </si>
  <si>
    <t xml:space="preserve">Celková rekonstrukce objektu, včetně elektro rozvodů, částečně vodovodních a odpadových rozvodů, výstavba vnitřního  výtahu a vytvoření celkem pěti na sobě nezávislých bytových jednotek. V zadní části objektu proběhne rekonstrukce vstupu do objektu včetně zádveří a instalace lineárních dveří. Součástí rekonstrukce bude i zateplení objektu a fasáda. </t>
  </si>
  <si>
    <t>Podkrušnohorské domovy sociálních služeb Dubí - Teplice, Podkrušnohorské domovy sociálních služeb Dubí - Revitalizace Domova důchodců Dubí</t>
  </si>
  <si>
    <t>akce na odstranění havarijního stavu u jednotlivých odborů dle potřeby</t>
  </si>
  <si>
    <t xml:space="preserve">provozní náklady vzniknou až po ukončení realizace akce </t>
  </si>
  <si>
    <t>Předpokládané náklady v tis. Kč r. 2017</t>
  </si>
  <si>
    <t>Předpokládané náklady v tis. Kč r. 2018</t>
  </si>
  <si>
    <t>Oblast DOPR celkem:</t>
  </si>
  <si>
    <t>Zpracovaly:</t>
  </si>
  <si>
    <t>Ing. Monika Valešová</t>
  </si>
  <si>
    <t>Štěpánka Horáčková</t>
  </si>
  <si>
    <t>oblast školství, mládeže a tělovýchovy</t>
  </si>
  <si>
    <t>Nárok na rozpočet po r. 2019 (zbývající výdaje na dokončení akce) v tis. Kč</t>
  </si>
  <si>
    <t xml:space="preserve">Investiční plán na období 2017-2019 </t>
  </si>
  <si>
    <t>Předpokládané náklady v tis. Kč 2017</t>
  </si>
  <si>
    <t>Předpokládané náklady v tis. Kč r. 2019</t>
  </si>
  <si>
    <t>V Ústí nad Labem</t>
  </si>
  <si>
    <t>Akce stavebně dokončena. Platí se zádržné po dobu 5-ti let (2016-2020).</t>
  </si>
  <si>
    <t>úspora 120 tis. na údržbě a opravě střechy ročně</t>
  </si>
  <si>
    <t xml:space="preserve">Nové výdaje na provoz nově vybudovaného objektu. </t>
  </si>
  <si>
    <t xml:space="preserve">priorita    </t>
  </si>
  <si>
    <t>Předpokl. doba realizace akce od - do (rok)</t>
  </si>
  <si>
    <t>Předpokládané náklady v r. 2017 v tis. Kč</t>
  </si>
  <si>
    <t>Předpokládané náklady v r. 2018 v tis Kč</t>
  </si>
  <si>
    <t>Předpokládané náklady v r. 2019 v tis Kč</t>
  </si>
  <si>
    <t>Z toho: předpokládané náklady v r. 2017 v Kč</t>
  </si>
  <si>
    <t>Nárok na rozpočet po r. 2017 (zbývající výdaje na dokončení akce) v Kč</t>
  </si>
  <si>
    <t>Předpokládané roční provozní výdaje(+) nebo úspory(-) v  tis. Kč</t>
  </si>
  <si>
    <t>SÚS ÚK,p.o., nová komunikace u Roudnice nad Labem</t>
  </si>
  <si>
    <t>1. priorita - akce ROP</t>
  </si>
  <si>
    <t>Pokračuje majetkoprávního vypořádání - výkupy pozemků. Výkupy od státních subjektů po dokončení stavby.</t>
  </si>
  <si>
    <t>SÚS ÚK,p.o.-výdaje za dočasná odnětí půdy ze ZPF,PUFL (trvalé i dočasné), VB</t>
  </si>
  <si>
    <t>provozní náklady vzniknou až po ukončení realizace akce na daném pozemku</t>
  </si>
  <si>
    <t>Výdaje závislé na realizaci konkrétních staveb z projektů ROP, nelze stanovit, možný výdaj za ZPF, popř. PUFL</t>
  </si>
  <si>
    <t>SÚS ÚK, p.o., nová komunikace u města Chomutov</t>
  </si>
  <si>
    <t>Majetkoprávní vypořádání na základě uzavřených nájemních smluv.</t>
  </si>
  <si>
    <t>Cyklostezka Ploučnice, výkupy pozemků</t>
  </si>
  <si>
    <t>Labská stezká č. 2 - 2.etapa, výkupy pozemků</t>
  </si>
  <si>
    <t>Labská stezká č. 2 - 3.etapa, výkupy pozemků</t>
  </si>
  <si>
    <t>Pokračuje majetkoprávní vypořádání-výkupy pozemků od všech subjektů. Výkupy od státních subjektů po dokončení stavby.</t>
  </si>
  <si>
    <t>Krušnohorská magistrála, výkupy pozemků</t>
  </si>
  <si>
    <t>1. priorita - akce CÍL</t>
  </si>
  <si>
    <t xml:space="preserve">Pokračuje majetkoprávní vypořádání-výkupy pozemků od všech subjektů. Výkupy od státních subjektů po dokončení stavby. </t>
  </si>
  <si>
    <t>ROP - Cyklostezka Chomutuv -Strupčice, výkupy pozemků</t>
  </si>
  <si>
    <t>Cyklostezka Ohře, výkupy pozemků</t>
  </si>
  <si>
    <t>Výkupy pozemků, majetkoprávní vypořádání pro akci zařazenou do dotačního programu Integrovaného regionálního operarčního programu.</t>
  </si>
  <si>
    <t>Páteřní komunikace rekreační oblasti Milada-Roudníky</t>
  </si>
  <si>
    <t xml:space="preserve">Výkupy pozemků budou zahájeny po schválení realizace stavby buď z dotace 15 ekomiliard nebo bude realizovaná z prostředků ÚK. O dotaci z IROP nelze žádat. </t>
  </si>
  <si>
    <t>ROP - „Most Štětí na silnici III/26119 ev. č. 26119-1“</t>
  </si>
  <si>
    <t>Majetkoprávní vypořádání-výkupy pozemků od státních subjektů.</t>
  </si>
  <si>
    <t>SÚS ÚK, p. o., přivaděč k průmyslové zóně Prosmyky II.část</t>
  </si>
  <si>
    <t>1. priorita - předpokládaná akce ROP</t>
  </si>
  <si>
    <t>Výše návrhu je závislá na případné realizaci investiční akce a dodání záborového elaborátu.</t>
  </si>
  <si>
    <t xml:space="preserve">CSP Litoměřice,p.o.-nákup pozemků, k.ú. Bílý Újezd </t>
  </si>
  <si>
    <t>1. priorita</t>
  </si>
  <si>
    <t>nákup pozemků pro účely CSP Litoměřice, p.o. (náhrada za DD Milešov) od obce Velemín, cena je stanovena předběžně na 1,- Kč/m2</t>
  </si>
  <si>
    <t>SÚS ÚK, p.o. - výkupy pozemků pod silnicemi II. a III. třídy</t>
  </si>
  <si>
    <t>2. prioritní akce</t>
  </si>
  <si>
    <t>Výkupy pozemků pod stávajícími silnicemi II. a III. tříd.</t>
  </si>
  <si>
    <t xml:space="preserve">SÚS ÚK,p.o.- Okružní křižovatka Roudnice-Podlusky </t>
  </si>
  <si>
    <t>Výkupy pozemků po dokončení stavby na základě podkladů z odboru INV</t>
  </si>
  <si>
    <t>ROP - II/246 Budyně - Koštice + most Břežany</t>
  </si>
  <si>
    <t>3. bezprioritní</t>
  </si>
  <si>
    <t>Stavba dokončena - po obdržení GP zahájení majetkoprávního vypořádání trvalých záborů pozemků - předpoklad v roce 2016</t>
  </si>
  <si>
    <t>Reko silnice II/227, II/225 v úseku hr. Středočeského kraje - Žatec - křižovatka s II/224</t>
  </si>
  <si>
    <t xml:space="preserve">Předpoklad zahájení akce říjen 2016, nedodání podkladů od odboru INV </t>
  </si>
  <si>
    <t>DOZP Trmice, nákup p.p.č. 141, k.ú. Trmice pro DOZP ( případně zřízení věc. břemene)</t>
  </si>
  <si>
    <t>Pozemek v nájmu od města, DOZP ho plně využívá. Cena je stanovena předběžně na základě ZP k jinému pozemku v této lokalitě ZP č. 1142-133/13 (cena 151,70 Kč/m2, jedná se o 1257 m2)</t>
  </si>
  <si>
    <t>SÚS ÚK, p.o. - nákup pozemku v areálu p.o. v Trmicích</t>
  </si>
  <si>
    <t>Bylo požádáno na ČR - SPÚ, SÚS, p.o.pozemek využívá. Cena je stanovena předběžně na základě ZP k jinému pozemku v této lokalitě ZP č. 1142-133/13 (cena 151,70 Kč/m2, jedná se o max. 290 m2).</t>
  </si>
  <si>
    <t>"Domov Bez zámků" Tuchořice, p.o. - nákup pozemku p.č. 3/3 v k.ú.Tuchořice</t>
  </si>
  <si>
    <t>nákup p.p.č.3/4 proběhl v roce 2011, zbývá nákup p.p.č 3/3 od fi HOPPEX Tuchořice a pana Hlouška</t>
  </si>
  <si>
    <t>SÚS ÚK, p.o. - REKO mostu Počeplice ev.č. 261-002</t>
  </si>
  <si>
    <t>Pokračuje majetkoprávní vypořádání.</t>
  </si>
  <si>
    <t xml:space="preserve">DSS Kadaň a Mašťov p.o., nákup části p.p.č. 210/3 k.ú. Mašťov  </t>
  </si>
  <si>
    <t xml:space="preserve">výkup části pozemku od Ing. Hutárka, kterou využívá příspěvková organizace, výměra cca 900 m2, cena stanovena odhadem cca 300,- Kč/m2 </t>
  </si>
  <si>
    <t>PL Petrohrad - nemovitost čp. 4 včetně pozemku st.p.č. 58 k.ú. Petrohrad</t>
  </si>
  <si>
    <t xml:space="preserve">nákup nemovitosti včetně pozemku od pí Pohankové pro účely Psychiatrické léčebny Petrohrad, cena stanovena dle ZP </t>
  </si>
  <si>
    <t>SÚS ÚK, p.o. - silnice II/263 - stoupací pruh Líska</t>
  </si>
  <si>
    <t>majetkoprávní vypořádání pokračují, zábor 13.308 m2, cena cca 50 Kč/m2 , nárokováno na rok 2015, ale je předpoklad, že se to přesune do roku 2016</t>
  </si>
  <si>
    <t>ROP - Rekonstrukce úseku D8 - Bříza - hr. Středočeského kraje, silnice II/240</t>
  </si>
  <si>
    <t xml:space="preserve">Stavba dokončena - po obdržení GP zahájení majetkoprávního vypořádání trvalých záborů pozemků </t>
  </si>
  <si>
    <t>Okružní křižovatka III/2524 Chomutov</t>
  </si>
  <si>
    <t>stavba dokončena v prosinci 2015, v řešení je i možnost bezúplatného nabytí pozemků, cena stanovena cca 400,- Kč/m2, zábor cca 4700 m2</t>
  </si>
  <si>
    <t>REKO silnic II/262 Starý Šachov - Děčín, II/265 Krásná Lípa - Velký Šenov a II/266 Šluknov - Lobendava</t>
  </si>
  <si>
    <t>Majetkoprávní vypořádání pokračuje - předpoklad zahájení akce říjen 2016, výkupy od státních subjektů po dokončení akce. Trvalý zábor celkem dle ZE 3036 m² à 150 Kč/m²</t>
  </si>
  <si>
    <t>ÚK, Louny, rekonstrukce v úseku Žatec-I/7-Postoloprty-Raná,Dobroměřice</t>
  </si>
  <si>
    <t xml:space="preserve">majetkoprávního vypořádání bude zahájeno až po dořešení projektové dokumentace, cena stanovena obdorem INV na cca 2.980.000,- Kč, stavbou bude dotčeno cca 152 pozemků, odhad dle původního ZE, odborem INV dosud nepředána aktualizace    </t>
  </si>
  <si>
    <t>SÚS ÚK,p.o., Brandov - přechod</t>
  </si>
  <si>
    <t>K výkupu pozemku pronajatého od LESŮ ČR dojde po dokončení stavby (cca 5000 m2; 3,50 Kč/m2))</t>
  </si>
  <si>
    <t>Oblast MAJ celkem:</t>
  </si>
  <si>
    <t>Náklady celkem na akci v tis. Kč</t>
  </si>
  <si>
    <t>Předpokládané náklady v r. 2018 v tis. Kč</t>
  </si>
  <si>
    <t>Předpokládané náklady v r. 2019 v tis. Kč</t>
  </si>
  <si>
    <t>Stručný popis akce (výčet stav.činností, zdůvodnění potřeby realizace)</t>
  </si>
  <si>
    <t>Provedení rekonstrukce stávajícího objektu. Převážně se jedná o vnitřní a venkovní práce spočívající v provedení nové izolace spodní stavby. Zajištění bezbariérového přístupu, rekonstrukce elektroinstalace, vytápění a vzduchotechniky. Vybavení gastro provozu a jídelny.</t>
  </si>
  <si>
    <t>Zpracování studie, která by v rámci celkové rekonstrukce areálu budov  měla řešit rekonstrukci výplní otvorů, zateplení půdy, opravu střechy, rekonstrukci elektrické sítě včetně výměny osvětlovacích těles, opravy vnitřních prostor, výdejnu jídel a rekonstrukci vytápění. Projektová dokumentace bude zpracovaná etapovitě, aby mohla realizace probíhat po etapách.</t>
  </si>
  <si>
    <t>V roce 2016 probíhá zpracování studie.</t>
  </si>
  <si>
    <t>V roce 2016 probíhá zpracování projektové dokumentace.</t>
  </si>
  <si>
    <t>Bude vybudována nová loděnice s komplexním sportovním zázemím pro trénink na "dlouhé vodě", jako paralelní tréninková kapacita k veslařskému a kanoistickému kanálu v Račicích. Vznikne zde zázemí pro sklady lodí, šatny, posilovnu, veslařský a kanoistický bazén, telocvičnu a fyzioterapii. Prostory budou využívat uživatelé veslařského  a kanoistického kanálu, děti a mládež ze sportovních oddílů a sportovní veřejnost.</t>
  </si>
  <si>
    <t>Zvýší se náklady na provoz a vytápění nového objektu</t>
  </si>
  <si>
    <t xml:space="preserve">V objektu školy je jediná malá tělocvična. Škola si musí na část hodin pronajímat tělocvičnu místní základní školy. Jedná se výstavbu nové tělocvičny s posilovnou, střelnicí, šatnami a sociálním zařízením. Následně i její vybavení.
</t>
  </si>
  <si>
    <t xml:space="preserve">v roce 2016 bylo zahájeno zpracování projektové dokumentace a dojde k  zahájení realizace. </t>
  </si>
  <si>
    <t>Rekonstrukce stávajících objektů a přístavba nové haly pro výuku truhlářských oborů.</t>
  </si>
  <si>
    <t>Obchodní akademie a Střední odborná škola generála Františka Fajtla, Louny - II. etapa rekonstrukce včetně výtahů</t>
  </si>
  <si>
    <t>Dle dosavadního vývoje počtu žáků a charakteru vzdělávací nabídky v dané spádové oblasti je reálný předpoklad stabilní existence školy.</t>
  </si>
  <si>
    <t>39/82R/2007</t>
  </si>
  <si>
    <t>Obchodní akademie a Střední odborná zemědělská a ekologická, Žatec - Rekonstrukce střechy na historické budově</t>
  </si>
  <si>
    <t>Stav střešní krytiny je havarijní. Tašky jsou popraskané, uvolněné a v některých místech zcela chybí. Cílový stav zajistí kvalitní ochranu historické budovy proti povětrnostním vlivům a zatékání, a zároveň podtrhne její architekturu.</t>
  </si>
  <si>
    <t>Podkrušnohorské gymnázium, Most - Rekonstrukce elektroinstalace a datových rozvodů</t>
  </si>
  <si>
    <t>Rozvaděče a elektroinstalace v budově jsou za hranicí životnosti a neodpovídají současným požadavkům na bezpečný provoz. Celková rekonstrukce elektroinstalace v budově se jeví jako nezbytná a byla by logickým dokončením započaté celkové rekonstrukce budovy.</t>
  </si>
  <si>
    <t>Gymnázium Tomáše  Garrigueka Masaryka, Litvínov - Rekonstrukce elektro, voda, topení</t>
  </si>
  <si>
    <t>Kompletní výměna všech elektrických rozvodů a vodovodních rozvodů. V budově školy je zastaralý topný systém a dochází často k drobným haváriím s únikem vody.</t>
  </si>
  <si>
    <t xml:space="preserve">Střední škola zahradnická a zemědělská  Antonína Emanuela Komerse, Děčín-Libverda - Rekonstrukce toalet </t>
  </si>
  <si>
    <t xml:space="preserve">Kontrola KHS jednoznačně dle zápisu stanovuje nutnou změnu počtu toalet, umyvadel, sprch a to v navýšení kapacity dámských toalet a sprch. </t>
  </si>
  <si>
    <t xml:space="preserve">Střední odborná škola a Střední odborné učiliště, Roudnice nad Labem - Rekonstrukce tělocvičny a navazujících komunikací </t>
  </si>
  <si>
    <t>Snížení nákladů na vytápění dané části o 10 - 12  %</t>
  </si>
  <si>
    <t>V současné době jsou okna a dveře na hranici životnosti a v nevyhovujícím stavu. Parketová podlaha v tělocvičně je místy značně seschlá, s vyštípanými částmi dřeva.Venkovní komunikace a zpevněné plochy jsou značně poškozené.Při pohybu hrozí nebezpečí úrazu.</t>
  </si>
  <si>
    <t xml:space="preserve">Omítky na objektu dětského domova jsou po výměně výplní na několika místech v havarijním stavu a hrozí nebezpečí úrazu. Příjezdová cesta a chodníky potřebují také rekonstrukci a uvést do bezpečného stavu. </t>
  </si>
  <si>
    <t xml:space="preserve">Vybudování nového skleníku s mobilními pěstebními stoly, rekonstrukce otopného systému skleníku, vybudování nových pařenišť a vybudování prodejny výpěstků pro veřejnost .Rekonstrukce stávající příjezdové komunikace. </t>
  </si>
  <si>
    <t xml:space="preserve">Rekonstrukce elektroinstalace v celém areálu školy včetně domova mládeže. Hliníkové rozvody se přehřívají, kontakty se vypalují, dochází k poškození elektro příslušenství.  </t>
  </si>
  <si>
    <t>Gymnázium, Děčín - Etapa V.1. venkovní hřiště a hlavní vjezd</t>
  </si>
  <si>
    <t>Rekonstrukce školního hřiště včetně výměny povrchu a výstavby oplocení.</t>
  </si>
  <si>
    <t>zpracovaná PD, 58/12R/2009</t>
  </si>
  <si>
    <t>Oblast SMT celkem:</t>
  </si>
  <si>
    <t>čerpání finančních prostředků z daru ČEZ a.s., Doly a.s. -  50 mil za rok</t>
  </si>
  <si>
    <t>Realizací dojde ke snížení provozních nákladů na vytápění objektu o cca 22 - 24%.</t>
  </si>
  <si>
    <t>Realizací dojde ke snížení provozních nákladů na vytápění objektu o cca 17 - 19 %.</t>
  </si>
  <si>
    <t>oprava neovlivní provozní náklady</t>
  </si>
  <si>
    <t>při zateplení střechy dojde k úspoře nákladů za teplo  cca 10% , tj.  Cca 136 - 145 tis. Kč/rok</t>
  </si>
  <si>
    <t>Zámek Nový Hrad - restaurování a oprava ostění dveří a topných otvorů a finální úprava omítek V a J křídla, výměna oken v arkádové chodbě</t>
  </si>
  <si>
    <t>výměnou oken dojde k úspoře za opravu omítek, které činí ročně cca 50 tis. Kč</t>
  </si>
  <si>
    <t>Regionální muzeum v Teplicích - Sobědruhy- slunolamy na jižní stranu budovy (tepelné zatížení)</t>
  </si>
  <si>
    <t xml:space="preserve">neovlivní provozní náklady </t>
  </si>
  <si>
    <t>Regionální muzeum v Teplicích - oprava Kolostujových věžiček</t>
  </si>
  <si>
    <t>oprava krovu a  nové šindele - Kolostujovy věžičky</t>
  </si>
  <si>
    <t>Regionální muzeum v Teplicích - rekonstrukce vnitřních prostor budovy č.p. 517/14</t>
  </si>
  <si>
    <t>menší úspora za energii</t>
  </si>
  <si>
    <t>netěsnící, dožívající okna na veřejné budově, kulturní památce</t>
  </si>
  <si>
    <t>Regionální muzeum v Teplicích - rekonstrukce objektu Šárka č. 518</t>
  </si>
  <si>
    <t>úspora el. energie cca 30 %</t>
  </si>
  <si>
    <t>Oblastní muzeum v Litoměřicích - vybudování výtahu v budově depozitáře, ul. Vavřinecká 253</t>
  </si>
  <si>
    <t>zvýšené provozní náklady na energii a revize výtahu cca 20 tis. Kč/rok</t>
  </si>
  <si>
    <t>Severočeská hvězdárna a planetárium v Teplicích - zateplení budovy planetária</t>
  </si>
  <si>
    <t>Vybudování linky pro automatické vracení knih.</t>
  </si>
  <si>
    <t>expozice je stará přes 20 let, je nutno provést modernizaci celé expozice</t>
  </si>
  <si>
    <t>Galerie Benedikta Rejta v Lounech - oprava a restaurování jižního křídla zámku v Peruci - Pamětní síň Emila Filly, včetně PD</t>
  </si>
  <si>
    <t>Po opravě snížení provozních nákladů na vytápění objektu o cca 12 - 15 %</t>
  </si>
  <si>
    <t>havarijní stav fasády, budova z roku 1892, lze zateplit pouze částečně</t>
  </si>
  <si>
    <t xml:space="preserve">Oblast KPP celkem: </t>
  </si>
  <si>
    <t>Poř. číslo</t>
  </si>
  <si>
    <t>Odbor</t>
  </si>
  <si>
    <t>MAJ</t>
  </si>
  <si>
    <t>SMT</t>
  </si>
  <si>
    <t>KPP</t>
  </si>
  <si>
    <t>SV</t>
  </si>
  <si>
    <t>ZDR</t>
  </si>
  <si>
    <t>DOPR</t>
  </si>
  <si>
    <t>INV</t>
  </si>
  <si>
    <t>PZT</t>
  </si>
  <si>
    <t>Celkem priorita 1:</t>
  </si>
  <si>
    <t>Celkem priorita 2:</t>
  </si>
  <si>
    <t>Celkem priorita 3:</t>
  </si>
  <si>
    <t>Celkem priorita 4:</t>
  </si>
  <si>
    <t>Celkem priorita 5:</t>
  </si>
  <si>
    <t>Celkem priorita 6:</t>
  </si>
  <si>
    <t>Celkem priorita 7:</t>
  </si>
  <si>
    <t>Celkem priorita 8:</t>
  </si>
  <si>
    <t>Celkem priorita 9:</t>
  </si>
  <si>
    <t>Celkem priorita 10:</t>
  </si>
  <si>
    <t>Celkem priorita 11:</t>
  </si>
  <si>
    <t>Celkem priorita 12:</t>
  </si>
  <si>
    <t>Celkem priorita 13:</t>
  </si>
  <si>
    <t>Celkem priorita 14:</t>
  </si>
  <si>
    <t>Celkem priorita 15:</t>
  </si>
  <si>
    <t>Celkem priorita 17:</t>
  </si>
  <si>
    <t>CELKEM:</t>
  </si>
  <si>
    <t>Investiční plán na období 2017-2019 - Rekapitulace</t>
  </si>
  <si>
    <t>pořadí</t>
  </si>
  <si>
    <t>odbor</t>
  </si>
  <si>
    <t>Předpoklad realizace z dotačních programů EU, příp. stát. rozpočtu (jaký)</t>
  </si>
  <si>
    <t>2016-2018</t>
  </si>
  <si>
    <t>záměr</t>
  </si>
  <si>
    <t>Cíl 3</t>
  </si>
  <si>
    <t>RR</t>
  </si>
  <si>
    <t>Labská stezka 2 etapa 3</t>
  </si>
  <si>
    <t>Cílem projektu je dobudování dalších úseků Labské stezky č. 2, která je hlavní a páteřní cyklostezkou v Ústeckém kraji a napojuje se na Labskou stezku na území Německa až k ústí řeky Labe do Severního moře u Cuxhavenu</t>
  </si>
  <si>
    <t>zpracování projektové dokumentace</t>
  </si>
  <si>
    <t>IROP</t>
  </si>
  <si>
    <t>2016-2017</t>
  </si>
  <si>
    <t>Cílem projektu je pokračování spojení dvou páteřních cyklotras v Krušných horách tj. Krušnohorskou magistrálu – trasa č. 23 a cyklostezku Saská středohoří. Díky tomu nabídnou tyto opomíjené hory přes 500 km dálkových cyklotras s možností kombinovat české a saské cesty pro cyklisty. Obě cyklotrasy jsou od sebe vzdáleny v rozmezí 10 – 25 kilometrů a v současné době neexistují propojky, po kterých by cyklisté mohli navštěvovat sousední zemi.</t>
  </si>
  <si>
    <t>Jedná se o vybudování přemostění (mimoúrovňové spojení) významné  truistické a cyklistické trasy mezi dvěma kraji (ˇusteckým a Libereckým) a to přes silnici I. třídy I/9 .</t>
  </si>
  <si>
    <t>Cyklostezka Ohře</t>
  </si>
  <si>
    <t>Cílem projektu bude výstavba páteřní cyklostezky Ohře, která naváže na další páteřní cyklostezku Ústeckého kraje a to Labskou stezku č. 2</t>
  </si>
  <si>
    <t>2017-2019</t>
  </si>
  <si>
    <t>2018-2019</t>
  </si>
  <si>
    <t>OPŽP</t>
  </si>
  <si>
    <t>KP</t>
  </si>
  <si>
    <t>Depozitář SVK Ústí nad Labem, Evropská knihovna</t>
  </si>
  <si>
    <t>Restaurování nástěnných maleb v kostele Zvěstování panny Marie v LT</t>
  </si>
  <si>
    <t>2017-2018</t>
  </si>
  <si>
    <t>Konzervátorská dílna kovů při Regionálním muzeu v Teplicích, p.o. - odbor kultura</t>
  </si>
  <si>
    <t>DP</t>
  </si>
  <si>
    <t>ŽP</t>
  </si>
  <si>
    <t>Implementace území soustavy Natura 4. etapa - odbor ŽP</t>
  </si>
  <si>
    <t>Projekt navazuje na úspěšně dokončený projekt NATURA 1.-3. a i nadále řeší vyhlášení Evropsky významných lokalit v Ústeckém kraji. Jedná se o 4. etapu implementace území soustavy Natura 2000, která je ze zákona povinností kraje v přenesené působnosti, ale je plně financována z OPŽP</t>
  </si>
  <si>
    <t>SPRP</t>
  </si>
  <si>
    <t>Cíl 3 - VITA-MIN</t>
  </si>
  <si>
    <t>Rehabilitace následků důlní činnosti a technická podpora zachování kvality životního prostředí při realizaci nových důlních činností  v Německo-českém pohraničí“</t>
  </si>
  <si>
    <t>Central Europe</t>
  </si>
  <si>
    <t>Oblast  celkem:</t>
  </si>
  <si>
    <t xml:space="preserve">Pokračuje majetkoprávní vypořádání-výkupy pozemků od státních subjektů po dokončení stavby,dosud nebyly předloženy všechny GP po dokočení stabvy, nelze pokračovat v majetkoprávním vypořádání. </t>
  </si>
  <si>
    <t xml:space="preserve">Pokračuje majetkoprávní vypořádání-výkupy pozemků od všech subjektů. Výkupy od státních subjektů po dokončení stavby, dosud nebyly předloženy všechny GP po dokočení stabvy, nelze pokračovat v majetkoprávním vypořádání. </t>
  </si>
  <si>
    <t>Majetkoprávní vypořádání - výkupy pozemků od státních institucí, do kolaudaci stavby</t>
  </si>
  <si>
    <t>U těchto ukončených akcí se bude po dobu 5-ti let hradit zádržné, každý rok  1% z celkové ceny díla včetně DPH.</t>
  </si>
  <si>
    <r>
      <t xml:space="preserve">Střední zdravotnická škola a Obchodní akademie, Rumburk - rekonstrukce školní kuchyně a jídelny </t>
    </r>
    <r>
      <rPr>
        <b/>
        <sz val="12"/>
        <color rgb="FFFF0000"/>
        <rFont val="Calibri"/>
        <family val="2"/>
        <charset val="238"/>
      </rPr>
      <t xml:space="preserve"> </t>
    </r>
  </si>
  <si>
    <t>Vyšší odborná škola a Střední průmyslová škola strojní, stavební a dopravní, Děčín - rekonstrukce objektu na Slovanské - studie + projektová dokumentace</t>
  </si>
  <si>
    <t>výše provozních výdajů bude obsažena ve zpracované studii</t>
  </si>
  <si>
    <r>
      <t>Střední lesnická škola a Střední odborná škola sociální, Šluknov - Výstavba školní tělocvičny</t>
    </r>
    <r>
      <rPr>
        <sz val="11"/>
        <color rgb="FFFF0000"/>
        <rFont val="Calibri"/>
        <family val="2"/>
        <charset val="238"/>
      </rPr>
      <t xml:space="preserve"> </t>
    </r>
    <r>
      <rPr>
        <sz val="10"/>
        <color rgb="FFFF0000"/>
        <rFont val="Calibri"/>
        <family val="2"/>
        <charset val="238"/>
      </rPr>
      <t/>
    </r>
  </si>
  <si>
    <t xml:space="preserve">Hotelová škola, Obchodní akademie a Střední průmyslová škola Teplice - oprava vnějšího pláště budovy včetně střech </t>
  </si>
  <si>
    <t>Konzervatoř Teplice - dokončení velké údržby na objektu Diplomat</t>
  </si>
  <si>
    <t>v roce 2016 zpracována projektová dokumentace.</t>
  </si>
  <si>
    <t>V roce 2016 byly zahájeny stavební práce.</t>
  </si>
  <si>
    <t xml:space="preserve">Provedení kompletní opravy vnějšího pláště budovy školy. Jde o opravu střešní krytiny a veškerých klempířských prvků, opravu vnějších povrchů po celém obvodu budovy, včetně ozdobných architektonických prvků, keramických obkladů, říms a profilů, sanaci statických poruch, kompletní výměna technicky dožitých špaletových oken a vyřešení odvodu dešťových vod. </t>
  </si>
  <si>
    <t>Kompletní rekonstrukce objektu - střecha, fasáda vč. zateplení, oplocení, venkovního osvětlení a interiéru včetně rekonstrukce rozvodů inženýrských sítí.</t>
  </si>
  <si>
    <t>Jedná se o adaptaci bývalé školní budovy na nový depozitář, který bude sloužit jako náhrada za dosavadní nevyhovující depozitář v Oboře - zesílení podlah, rekonstrukce a odizolování sklepů, výtah, fasáda, nová okna, modernizace rozvodů inženýrských sítí.</t>
  </si>
  <si>
    <t xml:space="preserve">Oblastní muzeum v Mostě - rekonstrukce střechy a podkrovních konstrukcí </t>
  </si>
  <si>
    <t>Severočeská hvězdárna v Teplicích - rekonstrukce objektu</t>
  </si>
  <si>
    <t xml:space="preserve">Oblastní muzeum Louny - úprava budovy Poděbradova č.p.599 pro depozitář </t>
  </si>
  <si>
    <t>Střešní krytina a podbití, na kterém je připevněna jsou v dezolátním stavu, na hranici životnosti a vyžadují nákladnou průběžnou údržbu, aniž by docházelo ke zlepšení stavu. Součástí je zateplení  a rekonstrukce půdních prostor - dokončení neúplné přestavby půdních prostor v severním křídle.</t>
  </si>
  <si>
    <t>v roce 2016 probíhá zpracování projektové dokumentace</t>
  </si>
  <si>
    <t>v roce 2016 dojde ke zpracování projektové dokumentace</t>
  </si>
  <si>
    <t>Restaurování a oprava ostění dveří  a topných otvorů, finální úprava omítek V a J křídla, výměna oken v arkádové chodbě, které  umožní větrání a zamezí průniku srážkové vody. Překlad nad dveřmi jižního sklepa  je prasklý v celé šířce a hrozí zhroucením.</t>
  </si>
  <si>
    <t>Regionální muzeum v Teplicích - oprava budovy č.p. 517/14</t>
  </si>
  <si>
    <t>Budova č.p. 517/14 -oprava střešních vikýřů, oprava střechy a krytin, protipožární ošetření krovů budov, výměna oplechování římsy hlavní budovy a antik a  oprava fasády.</t>
  </si>
  <si>
    <t xml:space="preserve"> V letních měsících je hliníková a skleněná fasáda teplotně namáhaná, dochází k praskání fasádních skel a velkému přehřátí budovy a vnitřních prostor.</t>
  </si>
  <si>
    <t>Galerie moderního umění Roudnice n/L. - oprava zastaralé elektroinstalace</t>
  </si>
  <si>
    <t>Výměna zastaralých elektrorozvodů v objektu s výjimkou depozitářů.</t>
  </si>
  <si>
    <t xml:space="preserve">Rekonstrukce podlah pokojů a  depozitářů III. podlaží a zateplení stropů. </t>
  </si>
  <si>
    <t xml:space="preserve">Severočeská knihovna Ústí nad Labem - výměna oken a zprovoznění předokenních rolet ve Weinmannově vile (Winstona Churchilla 3) </t>
  </si>
  <si>
    <t>Rekonstukce rozvodů vody, kanalizace v objektu č. 518 "Šárka", topení (zrušení akukamen a nahrazení elektrokotly), zateplení stropů a výměna oken.</t>
  </si>
  <si>
    <t>Vybudování výtahu v ul. Vavřinecká 253 pro přepravu sbírkových předmětů. Jedná se o třípodlažní budovu, nutné stavební úpravy kotelny a vybudování samotného vstupu do kotelny z přilehlého pozemku.</t>
  </si>
  <si>
    <t>po zateplení dojde k úspoře cca o 50 tis. Kč/rok</t>
  </si>
  <si>
    <t>Zateplení budovy planetária včetně nové fasády objektu na parcele 1727/21, průkaz energetické náročnosti budovy z roku 2014 - třída energetické náročnosti G</t>
  </si>
  <si>
    <t xml:space="preserve">Severočeská knihovna Ústí nad Labem - vybudování linky pro automatické vracení knih včetně zavedení RFID technologie </t>
  </si>
  <si>
    <t>Oblastní muzeum v Lounech - přebudování historické expozice husitství</t>
  </si>
  <si>
    <t>Ústav archeologické památkové péče Most - oprava fasády</t>
  </si>
  <si>
    <t>Zpracovala:</t>
  </si>
  <si>
    <t>Domovy sociálních služeb Kadaň a Mašťov - rekonstrukce koupelen, WC a vnitřních rozvodů</t>
  </si>
  <si>
    <t>Akce stavebně dokončena v roce 2015. Dle smlouvy o dílo na realizaci se platí zádržné ve výši 47 tis. Kč ročně od roku 2016 do roku 2020.</t>
  </si>
  <si>
    <t xml:space="preserve">Akce stavebně dokončena. </t>
  </si>
  <si>
    <t>ANO</t>
  </si>
  <si>
    <t>Nový objekt bude mít nižší náklady na dodávkách energií více než o 2 mil. Kč/rok a nižší náklady spojené s opravou a udržováním památkové chráněných objektů.</t>
  </si>
  <si>
    <t>Nákup pozemků schválen RÚK 53/104R/2016.</t>
  </si>
  <si>
    <t>Usnesení RÚK č.151  /100R/2015 ze dne 16.12.2015. Probíhá zpracování projektové dokumentace. Akce zařazena do rozpočtu 2016.</t>
  </si>
  <si>
    <r>
      <t>Domovy pro osoby se zdravotním postižením Oleška - Kamenice - Domovy pro osoby se zdravotním postižením Stará Oleška</t>
    </r>
    <r>
      <rPr>
        <b/>
        <i/>
        <sz val="11"/>
        <rFont val="Calibri"/>
        <family val="2"/>
        <charset val="238"/>
        <scheme val="minor"/>
      </rPr>
      <t xml:space="preserve"> – </t>
    </r>
    <r>
      <rPr>
        <sz val="11"/>
        <rFont val="Calibri"/>
        <family val="2"/>
        <charset val="238"/>
        <scheme val="minor"/>
      </rPr>
      <t>rekonstrukce elektroinstalace včetně rozvodny</t>
    </r>
  </si>
  <si>
    <r>
      <t xml:space="preserve">Domovy pro seniory Šluknov - Krásná Lípa </t>
    </r>
    <r>
      <rPr>
        <b/>
        <i/>
        <sz val="11"/>
        <rFont val="Calibri"/>
        <family val="2"/>
        <charset val="238"/>
        <scheme val="minor"/>
      </rPr>
      <t xml:space="preserve">- </t>
    </r>
    <r>
      <rPr>
        <sz val="11"/>
        <rFont val="Calibri"/>
        <family val="2"/>
        <charset val="238"/>
        <scheme val="minor"/>
      </rPr>
      <t>Domovy pro seniory Šluknov - odstranění havarijního stavu opěrné zdi</t>
    </r>
  </si>
  <si>
    <t>Údržba majetku ÚK.</t>
  </si>
  <si>
    <t>Oprava sesunuté opěrné zdi. Jde o havarijní stav.</t>
  </si>
  <si>
    <r>
      <t>Domovy pro osoby se zdravotním postižením Ústí nad Labem - o</t>
    </r>
    <r>
      <rPr>
        <sz val="11"/>
        <rFont val="Calibri"/>
        <family val="2"/>
        <charset val="238"/>
        <scheme val="minor"/>
      </rPr>
      <t>prava střechy Domovy pro osoby se zdravotním postižením Trmice</t>
    </r>
  </si>
  <si>
    <t>Úspora nákladů v dalších letech na rekonstrukci celé střechy.</t>
  </si>
  <si>
    <t>Oprava dřevěného podkladu střechy, výměna pojistné střešní fólie, oprava atiky, výměna střešní krytiny (šablony hliník), výměna okapnic. Jde o havarijní stav.</t>
  </si>
  <si>
    <r>
      <t>Domovy pro osoby se zdravotním postižením Ústí nad Labem - o</t>
    </r>
    <r>
      <rPr>
        <sz val="11"/>
        <rFont val="Calibri"/>
        <family val="2"/>
        <charset val="238"/>
        <scheme val="minor"/>
      </rPr>
      <t>prava fasády budovy Domovy pro osoby se zdravotním postižením Všebořice</t>
    </r>
  </si>
  <si>
    <t>Oprava zateplení fasády budovy, oprava paty budovy, oprava schodiště a stříšky nad vstupy do budovy, vyspravení atiky, použití barevné fasádní omítky. Jedná se o havarijní stav.</t>
  </si>
  <si>
    <t>usnesení  č.82/103R/2012</t>
  </si>
  <si>
    <t>Domovy pro seniory Šluknov-Krásná Lípa - Domovy pro seniory Šluknov - rekonstrukce ubytovacího pavilonu 5 - č.p.631</t>
  </si>
  <si>
    <t>Zlepšení životních podmínek klientů.</t>
  </si>
  <si>
    <t>Vnitřní stavební úpravy pavilonu 5 -  rekonstrukce vnitřních rozvodů vody a kanalizace, elektrorozvodů.</t>
  </si>
  <si>
    <t>Rekonstrukce areálu Zdravotnické záchranné služby Ústeckého kraje, p. o. ul. Ovocná 827, Děčín</t>
  </si>
  <si>
    <t>Akce stavebně dokončena v roce 2015. Dle smlouvy o dílo na realizaci se platí zádržné ve výši 198 tis. Kč ročně od roku 2016 do roku 2020.</t>
  </si>
  <si>
    <t>Psychiatrická léčebna Petrohrad - rekonstrukce střechy I.a II. etapa</t>
  </si>
  <si>
    <t xml:space="preserve">Jedná se o výměnu střešní krytiny (Bonského šindele) dle stanoviska památkové péče za novou krytinu (přírodní břidlice) a výměnu klempířských prvků - oprava okapů s důrazem na velikost žlabů v souladu kapacitních potřeb plochy střechy. Stávající krytina při větru není stabilní a dochází k jejímu uvolnění. Stávající vzor se již nevyrábí a nahrazuje se podobným, který nesplňuje potřebné rozměry. Krytina je stále narušená a dochází k zatékání do budovy. Každoroční opravy střechy zvyšují náklady organizace, jde i o ochranu kulturní památky. Vzhledem k požadavku památkového ústavu - kdy památkový ústav vydal stanovisko, že střešní krytina musí být z břidlice, došlo k navýšení výdajů z předpokládané hodnoty 12,5 mil. Kč na 28 mil. Kč.   </t>
  </si>
  <si>
    <t>Zpracovává se projektová dokumentace.</t>
  </si>
  <si>
    <t>Zdravotnická záchranná služba Ústeckého kraje - výstavba myčky v Podbořanech</t>
  </si>
  <si>
    <t xml:space="preserve">Mytí sanitních vozidel je prováděno externě. Očista věcného a technického vybavení sanitních vozidel je prováděna v nevyhovujících, k tomu účelu neuzpůsobených prostorech výjezdové základny. Myčka bude mimo mytí a desinfekce vozidel a jejich technického vybavení dále sloužit jako  "garážové" stání pro sanitní vozidla. Dále bude zřízena garáž pro parkování  sanitních vozidel. </t>
  </si>
  <si>
    <t>Zdravotnická záchranná služba Ústeckého kraje - výstavba výjezdové základny v Lovosicích</t>
  </si>
  <si>
    <t xml:space="preserve">V rámci výstavby bude stavebně realizována výjezdová základna rychlé lékařské pomoci a rychlé zdravotní pomoci. Jedná se o budovu, kde bude situováno kompletní zázemí pro zaměstnance, včetně garáží, myčky vozidel, místnosti pro desinfekci vozů a skladů. Dále je předmětem záměru realizace zpevněných ploch v oploceném areálu, včetně veškerých přípojek a rozvodů energií a kanalizace. </t>
  </si>
  <si>
    <t>Zdravotnická záchranná služba Ústeckého kraje - výstavba výjezdové základny v Litvínově</t>
  </si>
  <si>
    <t>Zdravotnická záchranná služba Ústeckého kraje - přístavba objektu (Sociální péče)</t>
  </si>
  <si>
    <t>Z důvodu rozšíření výjezdové základy rychlé lékařské pomoci a rychlé zdravotní pomoci na hlavní budově Zdravotnické záchranné služby ÚK (Sociální péče) je třeba uskutečnit změnu charakteru stávajích prostorů (šatny, zázamí atd.) Studie proveditelnosti 3/2016.</t>
  </si>
  <si>
    <t>Bez vlivu na provozní náklady.</t>
  </si>
  <si>
    <t xml:space="preserve">Rekonstrukce komunikace, úprava krajnic, odvodnění, vybudování nasvícení přechodů pro chodce, rekonstrukce chodníků a provedení úpravy parkovacích pruhů podél silnice a rekonstrukce autobusových zastávek. Akce byla spolufinancována z rozpočtu města Postoloprty.  </t>
  </si>
  <si>
    <t>Akce stavebně dokončena, platí se zádržné po dobu 5-ti let, do roku 2020.</t>
  </si>
  <si>
    <t xml:space="preserve">V roce 2015 se začala zpracovávat projektová dokumentace na akci, je rozdělena do dvou etap. Zpracování dokumentace ke stavebnímu řízení, zajištění pravomocného stavebního povolení na realizaci akce a dokumentace k provedení stavby. II. část vede přivaděč k městu Litoměřice a městem podél trati Českých drah až do ulice Kamýcká. Financování stavebních prací se plánuje z dotačního titulu. </t>
  </si>
  <si>
    <t>Probíhá zpracování projektové dokumentace.</t>
  </si>
  <si>
    <t>realizace - ANO</t>
  </si>
  <si>
    <t>Při poslední pravidelné prohlídce bylo zjištěno, že se stav mostu zhoršil o 2 stupně a je potřeba zadat PD, která navrhne řešení zlepšení stavu mostu. Havarijní stav mostního objektu.</t>
  </si>
  <si>
    <t>Magistrát města Ústí nad Labem zpracovává projektovou dokumentaci.</t>
  </si>
  <si>
    <t>Sanace úseku komunikace se špatným podložím, z důsledku kterého dochází k propadům komunikace. V současné době omezený průjezd.</t>
  </si>
  <si>
    <t>Havarijní stav mostního objektu (zjištěno pravidelnou prohlídkou).</t>
  </si>
  <si>
    <t>Probíhá výběrové řízení na zpracování projektové dokumentace.</t>
  </si>
  <si>
    <t>Supervize a rekonstrukce mostu ev.č. 24049-1 v Roudnici n.L.</t>
  </si>
  <si>
    <t>V rámci supervize byla provedena mimořádná mostní prohlídka, místní šetření, posouzení navržených změn a vypracována závěrečná zpráva. Bylo zajištěno přechodné dopravní značení na mostě ev.č.24049-1 v Roudnici n.L. do doby zahájení samotné realizace rekonstrukce mostu. Tato potřeba vznikla na základě zastavení sanačních pracích na tomto mostě, hrazených z dotací EU, z důvodu zjištění skutečného stavu mostních opěr a nosníků po odkrytí konstrukčních vrstev vozovky.</t>
  </si>
  <si>
    <t>Supervize a rekonstrukce mostu ev.č. 24049-1A v Roudnici n.L.</t>
  </si>
  <si>
    <t>V rámci supervize byla provedena mimořádná mostní prohlídka, místní šetření, posouzení navržených změn a vypracována závěrečná zpráva. Bylo zajištěno přechodného dopravní značení na mostě ev.č.24049-1A v Roudnici n.L. do doby zahájení samotné realizace rekonstrukce mostu. Tato potřeba vznikla na základě zastavení sanačních pracích na tomto mostě, hrazených z dotací EU, z důvodu zjištění skutečného stavu mostních opěr a nosníků po odkrytí konstrukčních vrstev vozovky.</t>
  </si>
  <si>
    <t>II/240 - Rekonstrukce mostního objektu 240 - 031, 031A Roudnice n.L.</t>
  </si>
  <si>
    <t>Most je ve špatném technickém stavu, na základě poslední mostní prohlídky byla snížena nosnost na 12t (vyšší pouze pro jednotlivé vozidlo), vyžaduje celkovou rekonstrukci.</t>
  </si>
  <si>
    <t>Sanace sesuvů svahů pod silnicí II/225</t>
  </si>
  <si>
    <t xml:space="preserve">V průběhu roku 2015 došlo k vytvoření dvou sesuvů na svahu pod silnicí II/225 – staničení cca  20,450 a 21,950 ve směru Žatec  - Louny. V obou případech odlučná část sesuvu obnažila pilotovou stěnu, a tím následně dochází k protlačování
zeminy silničního tělesa mezi pilotami. Oba sesuvy způsobují poklesy vozovky a poruchy asfaltového krytu vozovky. Nutno provést sanaci svahů.
</t>
  </si>
  <si>
    <t>II/246 - Rekonstrukce mostního objektu 246-019 Roudnice n.L.</t>
  </si>
  <si>
    <t>Průmyslová zónaTriangle - odstranění podzemních objektů (ostatní)</t>
  </si>
  <si>
    <t>2015-2019</t>
  </si>
  <si>
    <t xml:space="preserve">Postupuje se dle rámcové smlouvy č. 15/SML1234, kde maximální cena za všechny prováděcí smlouvy může činit 14.050 tis. Kč bez DPH. Ministerstvem průmyslu a obchodu schváleno financování z výnosů zóny. Jedná se o demolice a odstranění podzemních objektů ve Strategické průmyslové zóně Triangle, nalezených přicházejícími investory na pozemcích, které jsou jim poskytovány, přičemž umístění, druh ani velikost těchto podzemních objektů není předem známo. Smluvní závazek s potenciálními investory. Garance kvality prodávaného pozemku. Na akci je uplatňována přenesená daňová povinnost. Sazba DPH 21%.                                       </t>
  </si>
  <si>
    <t>Uzavřena rámcová smlouva 15/SML1234 na realizaci - platnost do roku 2019.</t>
  </si>
  <si>
    <t>Výsadba zelených clon ve Strategické průmyslové zóně Triangle (pěstební péče)</t>
  </si>
  <si>
    <t>do 2015</t>
  </si>
  <si>
    <t>Realizace akce ukončena v roce 2015. Jedná se o následnou pěstební péči vysazené zeleně ve Strategické průmyslové zóně Triangle do roku 2017.</t>
  </si>
  <si>
    <t>Probíhá následná pěstební péče.</t>
  </si>
  <si>
    <t>Strategická průmyslová zóna Triangle - dodatečná dekontaminace na ploše H</t>
  </si>
  <si>
    <t>bez vlivu na provozní náklady</t>
  </si>
  <si>
    <t xml:space="preserve">Při geologickém průzkumu novým investorem na uvedené ploše H byla zjištěna kontaminace zeminy ropnými látkami. Bude nutné provést nový geologický průzkum na zjištění rozsahu kontaminace a na základě výsledku průzkumu bude navržen způsob dekontaminace a její rozsah.           </t>
  </si>
  <si>
    <t>Strategická průmyslová zóna Triangle - odstranění podzemních objektů (Nexen)</t>
  </si>
  <si>
    <t xml:space="preserve">Jedná se o demolice a odstranění podzemních objektů ve Strategické průmyslové zóně Triangle (na pozemcích investora NEXEN), přičemž umístění, druh ani velikost těchto podzemních objektů není předem známo. Smluvní závazek s potenciálními investory. Garance kvality prodávaného pozemku.             </t>
  </si>
  <si>
    <t>Zahájeno výběrové řízení na výběr zhotovitele.</t>
  </si>
  <si>
    <t>do 2014</t>
  </si>
  <si>
    <t xml:space="preserve">Akce stavebně ukončena. Jedná se o zádržné ve výši 1.277 tis. Kč bez DPH/rok (1% z ceny díla bez DPH), které slouží jako záruka za řádné plnění záručních podmínek. Zádržné se platí od roku 2014 do roku 2018 dle smlouvy 11/SML0440/INV/158/SP, jejímž předmětem je komplexní likvidace splaškových vod v jižní části Strategické průmyslové zóny Triangle. Součástí této zakázky bylo i vybudování čističky odpadních vod.       </t>
  </si>
  <si>
    <t>Realizace akce ukončena. Roční platby zádržného až do roku 2018.</t>
  </si>
  <si>
    <t>Průmyslová zóna Triangle - zpřístupnění Staňkovického rozptylu pro menší investory - I.etapa - hrubé terénní úpravy</t>
  </si>
  <si>
    <t>provozní náklady se odhadují na 200 tis. Kč/rok</t>
  </si>
  <si>
    <t>Je vyhotovena projektová dokumentace, započaté stavební práce dle smlouvy 12/SML1272/INV/158/SP. Předmětem stavebních prací je vybudování splaškové a dešťové kanalizace, užitkového a pitného vodovodu, plynovodu, rozvodů nízkého napětí, rozvodů veřejného osvětlení, rozvodů slaboproudu, vybudování komunikace a chodníků. V celém rozsahu má být dílo provedeno do 31.12.2016 - dle dodatku č.1 ze dne 30.6.2014.</t>
  </si>
  <si>
    <t>Realizace akce zahájena v roce 2012.</t>
  </si>
  <si>
    <t>provozní náklady se odhadují na 4,3 tis. Kč/rok (ve správě SÚS ÚK)</t>
  </si>
  <si>
    <t xml:space="preserve">Jedná se o výstavbu dvou ks nových autobusových zastávek (z každé strany komunikace jedna) u stávající areálové veřejné účelové komunikace. Součástí bude vybudování doprovodné komunikace pro pěší, ochrana či přeložka stávající technické infrastruktury, přístřešek, označník a jiný mobiliář. </t>
  </si>
  <si>
    <t>Průmyslová zóna Triangle - Triangle City a zázemí občanské vybavenosti</t>
  </si>
  <si>
    <t>provozní náklady cca 205 tis. Kč/rok</t>
  </si>
  <si>
    <t xml:space="preserve">Zakázka na stavební práce, vztahující se k akcím "Průmyslová zóna Triangle - zázemí občanské vybavenosti - komunikace, inženýrské sítě, umístění buňkových sestav" a "Průmyslová zóna Triangle - Triangle City" se soutěží jako jedna zakázka na stavební práce. Zpracování projektových dokumentací na tyto akce probíhají samostatně.Jedná se o výstavbu inženýrských sítí (vodovod pitné a užitkové vody, dešťová a splašková kanalizace, plynovod, silové vedení, sdělovací vedení ), komunikací, vodní nádrže, chodníků a veřejného osvětlení. Dále budou provedeny terénní a sadové úpravy, demontáž buňkoviště v Ledvicích a následná montáž na Průmyslové zóně Triangle na nově vybudovaných základových pasech.
Na realizaci akce je schválena finanční kompenzace vládou České republiky, která by měla být čerpána prostřednictvím dotací s možnou spoluúčastí. V případě, že nebude získána dotace, bude I. etapa hrazena z výnosů zóny a II. etapa projektu by případně realizovala až v roce 2017.      </t>
  </si>
  <si>
    <t>Probíhá výběrové řízenízení na zhotovitele stavby.</t>
  </si>
  <si>
    <t>Strategická průmyslová zóna Triangle  - čistírna technologických odpadních vod</t>
  </si>
  <si>
    <t>2016 - 2017</t>
  </si>
  <si>
    <t xml:space="preserve">Jedná se výstavbu čístírny technologických odpadních vod z výrobních závodů ve Strategické průmyslové zóně Triangle. Čistírna odpadních vod bude umístěna vedle stávající biologické čistírny odpadních vod z důvodu využití vybudovaného připojení na stávající energetické zdroje a stávající odpadní potrubí, které je vyústěno do řeky Ohře, mimo to bude nutné vybudovat příjezdovou komunikaci a zázemí.                 </t>
  </si>
  <si>
    <t>Na konci roku 2015 zahájeno výběrové řízení na zpracování projektové dokumentace.</t>
  </si>
  <si>
    <t>Strategická průmyslová zóna Triangle - přístavba užitkového vodojemu</t>
  </si>
  <si>
    <t>provozní náklady vzniknou až po ukončení realizace</t>
  </si>
  <si>
    <t xml:space="preserve">Jedná se o výstavbu dvou ks nových vodojemů na užitkovou vodu o celkové kapacitě 3 000 m3 ( 2x 1 500 m3 ). Dále je nutné dořešit dozbrojení čerpací stanice, upravit či zkapacitnit vnitřní rozvody stávajícího systému čerpání nebo zajistit zkapacitnění samotné stávající přípojky. V roce 2016 zahájeno zpracování projektová dokumentace.             </t>
  </si>
  <si>
    <t>Strategická průmyslová zóna Triangle - výstavba autobusových zastávek Sever III (Nexen)</t>
  </si>
  <si>
    <t xml:space="preserve">Jedná se o výstavbu dvou ks nových autobusových zastávek (z každé strany komunikace jedna) u stávající areálové veřejné účelové komunikace. Součástí bude vybudování doprovodné komunikace pro pěší, ochrana či přeložka stávající technické infrastruktury, přístřešek, označník a jiný mobiliář.               </t>
  </si>
  <si>
    <t>Strategická průmyslová zóna Triangle - přezbrojení regulačních stanic plynu</t>
  </si>
  <si>
    <t>bude převedeno do správy RWE, které bude hradit případné provozní náklady</t>
  </si>
  <si>
    <t xml:space="preserve">V roce 2016 bude  zpracována projektová dokumentace.  Jedná se o přezbrojení vnitřního armaturního a měřícího vybavení dvou ks stávajích regulačních stanic plynu na minimální kapacitu 11 000 m3/hod, aby bylo možné dodávat požadované množství plynu investorům.            </t>
  </si>
  <si>
    <t>Strategická průmyslová zóna Triangle - výstavba nové požární stanice</t>
  </si>
  <si>
    <t>2016 - 2018</t>
  </si>
  <si>
    <t>bude převedeno do správy Hasičského záchranného sboru, který bude hradit provozní náklady</t>
  </si>
  <si>
    <t xml:space="preserve">Jedná se o vybudování nové samostatně stojící budovy o cca 2. nadzemních podlažích, která bude umístěna v oploceném areálu, napojeném na novou příjezdovou komunikaci. Součástí areálu budou rovněž zpevněné parkovací plochy (technika, osobní vozidla), v místě napojení na stávající areálovou komunikaci budou osazeny semafory.               </t>
  </si>
  <si>
    <t xml:space="preserve">Strategická průmyslová zóna Triangle - parkovací stání pro kamiony </t>
  </si>
  <si>
    <t>provozní náklady se odhadují na 43 tis. Kč/rok (ve správě SÚS ÚK)</t>
  </si>
  <si>
    <t xml:space="preserve">Jedná se o rozšíření stávající areálové komunikace, která vede podél komunikace R7 ve dvou úsecích v celkové délce 900 bm (300 + 600 bm), čímž by vzniklo cca 30 parkovacích stání. Součástí bude i vybudování odpočinkových míst pro řidiče včetně mobilních WC, revize odvodnění, ochrana stávající technické infrastruktury, zpevnění krajnic. V roce 2016 bude zpracována projektová dokumetnace.               </t>
  </si>
  <si>
    <t>Strategická průmyslová zóna Triangle - Spojovací komunikace Triangle City - Jih</t>
  </si>
  <si>
    <t>provozní náklady se odhadují na 20 tis. Kč/rok</t>
  </si>
  <si>
    <t xml:space="preserve">Komunikace musí mít založení na cca 40 t na základové spáře z důvodu pojezdu těžkou požární technikou. Komunikace má mít štěrkový povrch. Plocha cesty je cca 4.000m2. Cesta bude opatřena dopravním značením a 2 ks takzvaných průrazných brán, aby tuto cestu využívala pouze požární technika. V roce 2016 bude zahájeno zpracování projektové dokumentace.                 </t>
  </si>
  <si>
    <t>V roce 2016 bude zahájeno zpracování projektové dokumentace.</t>
  </si>
  <si>
    <t>Strategická průmyslová zóna Triangle - výstavba autobusových zastávek II.etapa</t>
  </si>
  <si>
    <t>2016 -2018</t>
  </si>
  <si>
    <t>Strategická průmyslová zóna Triangle - dovybavení technologie biologické čističky odpadních vod</t>
  </si>
  <si>
    <t>Zprovoznění čističky odpadních vod na její plnou kapacitu, na kterou byla vybudována.</t>
  </si>
  <si>
    <t>Strategická průmyslová zóna Triangle - prodloužení středotlakého plynu II.etapa</t>
  </si>
  <si>
    <t>do 2018</t>
  </si>
  <si>
    <t xml:space="preserve">Probíhá zpracování projektové dokumentace, která by měla být dokončena v roce 2016. Jde o prodloužení páteřního řadu středotlakého plynu k pozemkům lokalizovaným na západní straně Průmyslové zóny Triangle o celkové délce cca 750 m. Realizace by se měla uskutečnit v roce 2018. </t>
  </si>
  <si>
    <t>Strategická průmyslová zóna Triangle - parkovací stání pro kamiony II.etapa</t>
  </si>
  <si>
    <t>2016 -2019</t>
  </si>
  <si>
    <t xml:space="preserve">Jedná se o rozšíření stávající areálové komunikace, která vede podél komunikace R7 ve dvou úsecích v celkové délce 300 bm , čímž by vzniklo cca 11 parkovacích stání. Součástí bude i vybudování odpočinkových míst pro řidiče včetně mobilních WC, revize odvodnění, ochrana stávající technické infrastruktury, zpevnění krajnic.               </t>
  </si>
  <si>
    <t>Strategická průmyslová zóna Triangle - přezbrojení čerpací stanice pitné vody</t>
  </si>
  <si>
    <t xml:space="preserve">Kontrola průtoků pro zajištění informací v rámci koncepce rozvoje vodovodní sítě ve Strategické průmyslové zóně Triangle. </t>
  </si>
  <si>
    <t>Zádržné: Gymnázium Chomutov - rekonstrukce vnitřního pláště sportovní haly, Gymnázium T. G. Masaryka, Litvínov - rekonstrukce víceúčelového školního hřiště, Střední zrdavornická škola a Obchodní akademie, Rumburk - rekonstrukce střechy na školní kuchyni, Střední škola řemesel  a služeb Děčín -rekonstrukce hlavní budovy, Střední lesnická škola a Střední odborná škola sociální, Šluknov - fasáda včetně zateplení, Střední škola technická, gastronomická a automobilní Chomutov -zateplení budovy a úprava interiéru, Podkrušnohorské gymnázium, Most - oprava střechy+malování, Vyšší odborná škola zdravotnická a Střední odborná škola zdravotnická, Ústí nad Labem, Palachova - oprava střechy a výměna oken, Dětský dmov a Školní jídelna, Lipová u Šluknova-oprava střech, izolace tělocvičny a rekonstrukce sociuálního zařízení - II.etapa</t>
  </si>
  <si>
    <t>ukončené akce</t>
  </si>
  <si>
    <t xml:space="preserve">V roce 2016 zahájeny stavební práce. </t>
  </si>
  <si>
    <t>Stavební úpravy a dostavba areálu školy. Realizace je rozdělena do 4 etap. Po dokončení 1. etapy je provozuschopnost 100%. Další etapy obsahují rekonstrukci tělocvičny, novostavbu u školy a novostavbu šaten.</t>
  </si>
  <si>
    <t>V roce 2015 byla zpracována studie, v roce 2016 bude zahájeno zpracování projektové dokumentace, které bude dokončeno v roce 2017 a dojde k zahájení stavebních prací 1. etapy</t>
  </si>
  <si>
    <t xml:space="preserve">Oprava fasády včetně opravy balkónů, oprava klempířských prvků, oprava střechy, venkovní úpravy (odstranění havarijního stavu opěrné zdi, odstranění havarijního stavu venkovního schodiště, oprava havarijního stavu oplocení objektu, odstranění příčin zatékání venkovním schodištěm, oprava havarijního stavu prostor ve 2.PP (omítky, elektroinstalace, odstranění zatékání a vlhkosti).
</t>
  </si>
  <si>
    <t>Vyšší odborná škola obalové techniky a Střední škola, Štětí, areál Domova mládeže - oprava obvodového pláště budovy</t>
  </si>
  <si>
    <t>Popraskané omítky zdí, oprava přístřešku nad hlavním vchodem, odpadávání dřevotřískových podhledů, oprava sociálního zařízení.</t>
  </si>
  <si>
    <r>
      <t xml:space="preserve">Schváleno usnesením Rady č. </t>
    </r>
    <r>
      <rPr>
        <b/>
        <sz val="8"/>
        <rFont val="Arial"/>
        <family val="2"/>
        <charset val="238"/>
      </rPr>
      <t>156/7R/2005</t>
    </r>
    <r>
      <rPr>
        <sz val="16"/>
        <rFont val="Arial"/>
        <family val="2"/>
        <charset val="238"/>
      </rPr>
      <t xml:space="preserve"> </t>
    </r>
  </si>
  <si>
    <t xml:space="preserve">SŠ technická, gastronomická a automobilní, Chomutov - dokončení centra výuky gastronomických oborů </t>
  </si>
  <si>
    <t xml:space="preserve">Dojde k rekonstrukci obvodového zdiva a zateplení budov, zateplení střech, částečné výměně oken, 
k  rekonstrukci vnitřku budov včetně posílení sociálního zázemí, rekonstrukci rozvodů vody, topení, kanalizace a vybudování tělocvičny o rozměru 16 x 26 m.
</t>
  </si>
  <si>
    <t>V roce 2016 se plánuje odkoupení pozemků a budov areálu bývalé základní školy ul. Cihlářská Chomutov a zahájení zpracování projektové dokumentace.</t>
  </si>
  <si>
    <t>Střední průmyslová škola Resslova 5, Ústí nad Labem - areál Stříbrníky - realizace úspor energie, výměna obvodového pláště</t>
  </si>
  <si>
    <t>zpracovaná projektová dokumrntace</t>
  </si>
  <si>
    <t xml:space="preserve">Střední odborná škola energetická a stavební, Obchodní akademie a Střední zdravotnická škola, Chomutov - Úprava  pracoviště Černovická na přestěhování truhlárny  </t>
  </si>
  <si>
    <t>Dětský domov, Základní škola praktická, Praktická škola a Školní jídelna, Dlažkovice - Rekonstrukce fasády, příjezdové cesty a chodníků</t>
  </si>
  <si>
    <t>SŠ technická, gastronomická a automobilní, Chomutov - Revitalizace areálu pro výuku zahradnických oborů</t>
  </si>
  <si>
    <t>Gymnázium a Střední odborná škola, Podbořany - Rekonstrukce elektrických rozvodů</t>
  </si>
  <si>
    <t>Předpokládané úspory cca 5% z nákladů na provoz kuchyně</t>
  </si>
  <si>
    <t xml:space="preserve">Bez vlivu na provozní náklady. </t>
  </si>
  <si>
    <t>Zvýší se náklady na provoz a vytápění nového objektu. Potřebné údaje budou zřejmé po dopracování PD.</t>
  </si>
  <si>
    <t>Po dokončení by provozní náklady na objekt Stará 99 byly o cca 65% nižší, než jsou dnešní náklady  na objekty Stará 99 a Stavbařů  5</t>
  </si>
  <si>
    <t>Snížení nákladů na vytápění daného objektu o cca 10 - 12  %</t>
  </si>
  <si>
    <t xml:space="preserve">Zvýší se náklady na provoz a vytápění nového objektu. </t>
  </si>
  <si>
    <t>Snížení nákladů na vytápění o cca 6 - 8%.</t>
  </si>
  <si>
    <t xml:space="preserve">Zvýší se náklady na provoz a vytápění nového objektu. Bez PD není možno určit výši nákladů. </t>
  </si>
  <si>
    <t>Po dokončení budou celkové náklady na provoz objektu Cihlářská oproti nákladům na provoz objektů v Údlicích nižší. Celkové úspory nelze nyní specifikovat.</t>
  </si>
  <si>
    <t>Snížení nákladů na vytápění objektu o cca 24 - 26%.</t>
  </si>
  <si>
    <t>2011-2021</t>
  </si>
  <si>
    <t>Labská stezka č. 2 - etapa 3, úsek Třeboutice - Nučnice</t>
  </si>
  <si>
    <t>příprava žádosti o dotaci z EU, aktualizace projektové dokumentace</t>
  </si>
  <si>
    <t>Cykloregion Krušné hory II. etapa</t>
  </si>
  <si>
    <t>Cíl 2</t>
  </si>
  <si>
    <t>Toulky za společným děditvím (Šébr)</t>
  </si>
  <si>
    <t>Naučná stezka Labe, Roudnice nad Labem -Terezín</t>
  </si>
  <si>
    <t>Cílem projektu bude výstavba naučné stezky a také  cyklostezky podél řeky Labe, ale na druhém břehu než vede stávající Lavbská stezka č. 2</t>
  </si>
  <si>
    <t>Vyšší odborná Škola obalové techniky a SOŠ Štětí - REKO a dostavba areálu školy</t>
  </si>
  <si>
    <t>Střední škola technická, Most - Reko objektu šaten na dílny praktického vyučování</t>
  </si>
  <si>
    <t>Střední odborná škola mediální grafiky a polygrafie, Rumburk - Oprava omítek a střechy, výměna oken</t>
  </si>
  <si>
    <t>Střední odborná škola energetická a stavební, Obchodní akademie a Střední zdravotnická škola, Chomutov - Dokončení zateplení objektů</t>
  </si>
  <si>
    <t>Speciální základní škola, Mateřská škola a Praktická škola, Ústí nad Labem - Zateplení pláště a výměna oken</t>
  </si>
  <si>
    <t xml:space="preserve">Střední škola obchodu, řemesel a služeb a Základní škola, Ústí nad Labem - Zateplení budovy včetně střechy, výměna oken </t>
  </si>
  <si>
    <t>Střední průmyslová škola stavební a Střední odborná škola stavební a technická, Ústí nad Labem - rekonstrukce obvodového pláště školy a střechy včetně zateplení a sanace</t>
  </si>
  <si>
    <t>Střední škola technická, Most - Snížení energetické náročnosti velké sportovní haly</t>
  </si>
  <si>
    <t>Speciální základní škola a Speciální mateřská škola, Děčín - Zateplení budovy a výměna oken</t>
  </si>
  <si>
    <t>Oprava vily Velká Hradební č.p. 45 - Severočeská vědecká knihovna v Ústí nad Labem</t>
  </si>
  <si>
    <t>2019-2019</t>
  </si>
  <si>
    <t>Central Europe - ChemMultimodal</t>
  </si>
  <si>
    <t xml:space="preserve">Centrum sociální pomoci Litoměřice, p. o., Domov důchodců Libochovice – výměna oken a rekonstrukce obvodového pláště (včetně zateplení) všech pavilonů </t>
  </si>
  <si>
    <t xml:space="preserve">Podkrušnohorské domovy sociálních služeb Dubí - Teplice, Na Výšině - zateplení budovy </t>
  </si>
  <si>
    <t>Domov "Bez zámků" Tuchořice - Rekonstrukce budovy "Teletníku" a "Zámečku" za účelem deinstitucionalizace</t>
  </si>
  <si>
    <t>Technika pro ZZS Ústeckého kraje (krizová připravenost)</t>
  </si>
  <si>
    <t>příprava žádosti</t>
  </si>
  <si>
    <t>Vybavení výukových středisek ZZS ÚK</t>
  </si>
  <si>
    <t>Zodolnění staveb Výjezdových základen (VZ) pro Zdravotnickou záchrannou službu Ústeckého kraje</t>
  </si>
  <si>
    <t xml:space="preserve">ZZS ÚK - příprava projektů v oblasti komunikačních a radiokomunikačních systémů, IZS </t>
  </si>
  <si>
    <t>výzva prozatím nevyhlášena</t>
  </si>
  <si>
    <t>Ústecký kraj - strategie transformace psychiatrické péče</t>
  </si>
  <si>
    <t>Psychiatrická léčebna Petrohrad - příprava projektů (transformace psychiatrické péče)</t>
  </si>
  <si>
    <t>Revitalizace zahrady psychiatrické léčebny Petrohrad</t>
  </si>
  <si>
    <t>Revitalizace zahrady logopedické ZŠ Měcholupy</t>
  </si>
  <si>
    <t>Revitalizace a obnova zahrady DÚSP Čížkovice</t>
  </si>
  <si>
    <t>Obnova historické zámecké zahrady Snědovice</t>
  </si>
  <si>
    <t>Revitalizace zahrady DSS Litvínov</t>
  </si>
  <si>
    <t xml:space="preserve">Rekonstrukce silnice II/265 Krásná Lípa - Velký Šenov </t>
  </si>
  <si>
    <t xml:space="preserve">Rekonstrukce silnice II/266 Šluknov - Lobendava </t>
  </si>
  <si>
    <t>Rekonstrukce silnice II/227, II/225 - hranice Středočeského kraje, Žatec, křižovatka s komunikací II/224</t>
  </si>
  <si>
    <t xml:space="preserve">Rekonstrukce silnice II/262 Starý Šachov - Děčín </t>
  </si>
  <si>
    <t>Nová komunikace u města Chomutova</t>
  </si>
  <si>
    <t>2017-2020</t>
  </si>
  <si>
    <t>Nová komunikace u města Roudnice nad Labem</t>
  </si>
  <si>
    <t>Most Štětí na silnici III/26119 ev. č. 26119-1</t>
  </si>
  <si>
    <t>II/247 přivaděč k průmyslové zóně Prosmyky II. část</t>
  </si>
  <si>
    <t>2018-2021</t>
  </si>
  <si>
    <t>REKO úseku I/13 - Podbořany - Petrohrad, silnice II224 - 2. etapa Očihov - Kryry- Petrohrad - HÚK    (HÚK - hranice Ústeckého kraje)</t>
  </si>
  <si>
    <t>Dopravní terminál Klášterec nad Ohří</t>
  </si>
  <si>
    <t>Dopravní terminál Litvínov</t>
  </si>
  <si>
    <t>Dopravní terminál Rumburk</t>
  </si>
  <si>
    <t>2018-2020</t>
  </si>
  <si>
    <t>Dopravní terminál Žatec</t>
  </si>
  <si>
    <t>Dispečink integrované dopravy pro zajištění přestupních vazeb</t>
  </si>
  <si>
    <t>2019-2020</t>
  </si>
  <si>
    <t>Zpracoval:</t>
  </si>
  <si>
    <t>Skalický</t>
  </si>
  <si>
    <t>Odbor RR</t>
  </si>
  <si>
    <t>Oblastní muzeum v Litoměřicích - odvlhčení nadzákladového zdiva 1.nadpodlaží ul. Vavřinecká č.p. 253</t>
  </si>
  <si>
    <t>II/247 přivaděč k průmyslové zóně Prosmyky II. část (PD)</t>
  </si>
  <si>
    <t>II/250 - Staňkovice - směr křižovatka I/7 - odstranění sesuvu (PD+SP)</t>
  </si>
  <si>
    <t>Domovy pro osoby se zdravotním postižením Oleška - Kamenice - Domovy pro osoby se zdravotním postižením Stará Oleška – rekonstrukce elektroinstalace včetně rozvodny</t>
  </si>
  <si>
    <t>Domovy pro seniory Šluknov - Krásná Lípa - Domovy pro seniory Šluknov - odstranění havarijního stavu opěrné zdi</t>
  </si>
  <si>
    <t>Domovy pro osoby se zdravotním postižením Ústí nad Labem - oprava střechy Domovy pro osoby se zdravotním postižením Trmice</t>
  </si>
  <si>
    <t>Domovy pro osoby se zdravotním postižením Ústí nad Labem - oprava fasády budovy Domovy pro osoby se zdravotním postižením Všebořice</t>
  </si>
  <si>
    <t>Labe aréna, z.s., Štětí - projekt Labe aréna Štětí -I.etapa</t>
  </si>
  <si>
    <t>v roce 2016 bylo zahájeno odvlhčení</t>
  </si>
  <si>
    <t xml:space="preserve">Bude provedena chemická injektáž, která zabrání vzlínání vlhkosti.  Po následném vysušení zdiva dojde k opravě poškozených omítek. </t>
  </si>
  <si>
    <t>Zádržné na již ukončené akce</t>
  </si>
  <si>
    <t>Odstraňování hlukových zátěží</t>
  </si>
  <si>
    <t>Příprava a realizace akcí, které vyplývají z protokolů Krajské hygienické stanice - odstraňování hlukových zátěží.</t>
  </si>
  <si>
    <t>Předpokládané roční provozní výdaje(+) nebo úspory(-) v  Kč</t>
  </si>
  <si>
    <t>DOZP Brtníky, příspěvková organizace – rekonstrukce objektu 118</t>
  </si>
  <si>
    <t>Gymnázium a Střední odborná škola, Klášterec nad Ohří - zateplení, výměna oken a sanace zdi</t>
  </si>
  <si>
    <t>Rekonstrukce silnice III/2501 Postoloprty - ZÁDRŽNÉ</t>
  </si>
  <si>
    <t>Průmyslová zóna Triangle - likvidace splaškových vod (zádržné)</t>
  </si>
  <si>
    <r>
      <t>Gymnázium a Střední odborná škola Dr.Šmejkala, Ústí nad Labem - stavební úpravy a dostavba areá</t>
    </r>
    <r>
      <rPr>
        <sz val="11"/>
        <color theme="1"/>
        <rFont val="Calibri"/>
        <family val="2"/>
        <charset val="238"/>
        <scheme val="minor"/>
      </rPr>
      <t>lu</t>
    </r>
    <r>
      <rPr>
        <sz val="10"/>
        <color theme="1"/>
        <rFont val="Arial"/>
        <family val="2"/>
        <charset val="238"/>
      </rPr>
      <t xml:space="preserve"> </t>
    </r>
  </si>
  <si>
    <r>
      <t>Gymnázium, Teplice - výměna oken</t>
    </r>
    <r>
      <rPr>
        <b/>
        <sz val="12"/>
        <color rgb="FFFF0000"/>
        <rFont val="Arial"/>
        <family val="2"/>
        <charset val="238"/>
      </rPr>
      <t xml:space="preserve"> </t>
    </r>
    <r>
      <rPr>
        <sz val="11"/>
        <color theme="1"/>
        <rFont val="Arial"/>
        <family val="2"/>
        <charset val="238"/>
      </rPr>
      <t>budova B + C</t>
    </r>
  </si>
  <si>
    <t>Snížení nákladů na vytápění daných objektů o cca 12 - 15%.</t>
  </si>
  <si>
    <t>Výměna nevyhovujících výplní otvorů v obvodových stěnách a tím částečného docílení energetických úspor objektů areálu školy, blížících se současným energetickým kritériím. Požadavkem technického řešení, je výměna všech oken na budově školy, výměna vchodových dveří, nové oplechování vnějších parapetů oken, osazení nových vnitřních parapetů.</t>
  </si>
  <si>
    <t>Zpracovaná projektová dokumentace. V roce 2016 došlo k realizaci výměny oken na budově A, budova B+C planovaná na rok 2017.</t>
  </si>
  <si>
    <t xml:space="preserve">Střední zdravotnická škola a Obchodní akademie, Rumburk - rekonstrukce školní kuchyně a jídelny  </t>
  </si>
  <si>
    <t xml:space="preserve">Střední lesnická škola a Střední odborná škola sociální, Šluknov - Výstavba školní tělocvičny </t>
  </si>
  <si>
    <t xml:space="preserve">Gymnázium a Střední odborná škola Dr.Šmejkala, Ústí nad Labem - stavební úpravy a dostavba areálu </t>
  </si>
  <si>
    <t>Gymnázium, Teplice - výměna oken budova B + C</t>
  </si>
  <si>
    <t>V Ústí nad Labem 3.5.2016</t>
  </si>
  <si>
    <r>
      <t xml:space="preserve">Rekonstrukce silnice III/2501 Postoloprty - </t>
    </r>
    <r>
      <rPr>
        <sz val="11"/>
        <color theme="1"/>
        <rFont val="Calibri"/>
        <family val="2"/>
        <charset val="238"/>
        <scheme val="minor"/>
      </rPr>
      <t>ZÁDRŽNÉ</t>
    </r>
  </si>
  <si>
    <r>
      <t xml:space="preserve">II/247 přivaděč k průmyslové zóně Prosmyky II. část </t>
    </r>
    <r>
      <rPr>
        <sz val="11"/>
        <color theme="1"/>
        <rFont val="Calibri"/>
        <family val="2"/>
        <charset val="238"/>
        <scheme val="minor"/>
      </rPr>
      <t>(PD)</t>
    </r>
  </si>
  <si>
    <r>
      <t xml:space="preserve">II/250 - Staňkovice - směr křižovatka I/7 - odstranění sesuvu </t>
    </r>
    <r>
      <rPr>
        <sz val="11"/>
        <color theme="1"/>
        <rFont val="Calibri"/>
        <family val="2"/>
        <charset val="238"/>
        <scheme val="minor"/>
      </rPr>
      <t>(PD+SP)</t>
    </r>
  </si>
  <si>
    <t>Střední průmyslová škola stavení a Střední odborná škola stavební a technická Ústí nad Labem – Kampus řemesel</t>
  </si>
  <si>
    <t>zpracování projektové dokumentace rozdělení na celky</t>
  </si>
  <si>
    <t>IROP ITI</t>
  </si>
  <si>
    <t xml:space="preserve">Střední škola strojní, stavební a dopravní Děčín </t>
  </si>
  <si>
    <t>příprava investičního záměru</t>
  </si>
  <si>
    <t xml:space="preserve">RM v Teplicích - obnova muzea Krupka, Husitská č.p.21, včetně expozic </t>
  </si>
  <si>
    <t xml:space="preserve">Investiční plán na období 2017-2019 - Fond rozvoje </t>
  </si>
  <si>
    <t>Výměna obvodového pláště objektu školy včetně výplní otvorů tak, aby nové konstrukce splňovaly doporučené hodnoty prostupu tepla.</t>
  </si>
  <si>
    <t>V roce 2016 bylo zahájeno zpracování projektové dokumentace.</t>
  </si>
  <si>
    <t>V průběhu roku 2016 bude dokončeno zpracování PD a zahájeno VŘ na SP s plánovaným zahájením do konce roku 2016, dokončení realizace bude přecházet do 2017.</t>
  </si>
  <si>
    <t>Vyšší odborná škola a Střední průmyslová škola strojní, stavební a dopravní, Děčín - rekonstrukce objektu na Slovanské -  projektová dokumentace</t>
  </si>
  <si>
    <r>
      <t xml:space="preserve">Stávající rozvody elektroinstalace jsou v rozporu s ČSN 332000-6-61. Rekonstrukce elektroinstalace včetně rozvodny z důvodu dodržení legislativní normy a ochrany osob a majetku zřizovatele. </t>
    </r>
    <r>
      <rPr>
        <sz val="8"/>
        <color rgb="FF00B050"/>
        <rFont val="Calibri"/>
        <family val="2"/>
        <charset val="238"/>
        <scheme val="minor"/>
      </rPr>
      <t xml:space="preserve"> </t>
    </r>
  </si>
  <si>
    <t>Náhrada za stávající zařízení Domov důchodců Milešov. V roce 2016 pokračují jednání o nákupu pozemků s obcí Velemín. Jedná se o výstavbu objektu za účelem poskytování pobytových sociálních služeb pro cca 80 klientů, a to včetně zázemí pro provoz těchto sociálních služeb.</t>
  </si>
  <si>
    <t>Střední průmyslová škola Resslova 5, Ústí nad Labem - areál Stříbrníky - realizace úspor energie, výměna obvodového pláště - úprava projektové dokumentace</t>
  </si>
  <si>
    <t>Regionální muzeum v Teplicích - oprava střechy na budově č.p. 517/14</t>
  </si>
  <si>
    <t xml:space="preserve"> Oblastní muzeum v Lounech - oprava budovy č. p. 43 - Pivovarská</t>
  </si>
  <si>
    <t>oprava vnitřních prostor: vnitřní rozvody, podlady, malba, schody, soc. zařízení</t>
  </si>
  <si>
    <t>Celkem MAJ priorita 1 :</t>
  </si>
  <si>
    <t>Celkem SMT priorita 1 :</t>
  </si>
  <si>
    <t>Celkem KPP priorita 1 :</t>
  </si>
  <si>
    <t>Celkem SV priorita 1 :</t>
  </si>
  <si>
    <t>Celkem ZDR priorita 1 :</t>
  </si>
  <si>
    <t>Celkem DOPR priorita 1 :</t>
  </si>
  <si>
    <t>Celkem INV priorita 1 :</t>
  </si>
  <si>
    <t>Celkem PZT priorita 1 :</t>
  </si>
  <si>
    <t xml:space="preserve">Centrum sociální pomoci Litoměřice, p.o. - Výstavba nového objektu pro pobytovou sociální službu s cílovou skupinou senioři (osoby se stařeckou a Alzheimerovou demencí) </t>
  </si>
  <si>
    <t>V Ústí nad Labem 12.5.2016</t>
  </si>
  <si>
    <t>V Ústí nad Labem dne 12.5.2016</t>
  </si>
  <si>
    <t xml:space="preserve"> 12.5.2016</t>
  </si>
</sst>
</file>

<file path=xl/styles.xml><?xml version="1.0" encoding="utf-8"?>
<styleSheet xmlns="http://schemas.openxmlformats.org/spreadsheetml/2006/main">
  <numFmts count="3">
    <numFmt numFmtId="43" formatCode="_-* #,##0.00\ _K_č_-;\-* #,##0.00\ _K_č_-;_-* &quot;-&quot;??\ _K_č_-;_-@_-"/>
    <numFmt numFmtId="164" formatCode="#,##0.0"/>
    <numFmt numFmtId="165" formatCode="#,##0.000"/>
  </numFmts>
  <fonts count="41">
    <font>
      <sz val="11"/>
      <color theme="1"/>
      <name val="Calibri"/>
      <family val="2"/>
      <charset val="238"/>
      <scheme val="minor"/>
    </font>
    <font>
      <sz val="10"/>
      <name val="Arial"/>
      <family val="2"/>
      <charset val="238"/>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6"/>
      <color theme="1"/>
      <name val="Calibri"/>
      <family val="2"/>
      <charset val="238"/>
      <scheme val="minor"/>
    </font>
    <font>
      <b/>
      <sz val="12"/>
      <color theme="1"/>
      <name val="Calibri"/>
      <family val="2"/>
      <charset val="238"/>
      <scheme val="minor"/>
    </font>
    <font>
      <sz val="11"/>
      <name val="Calibri"/>
      <family val="2"/>
      <charset val="238"/>
      <scheme val="minor"/>
    </font>
    <font>
      <sz val="11"/>
      <color indexed="8"/>
      <name val="Calibri"/>
      <family val="2"/>
      <charset val="238"/>
    </font>
    <font>
      <sz val="11"/>
      <color theme="1"/>
      <name val="Calibri"/>
      <family val="2"/>
      <charset val="238"/>
    </font>
    <font>
      <sz val="11"/>
      <color theme="0"/>
      <name val="Calibri"/>
      <family val="2"/>
      <charset val="238"/>
      <scheme val="minor"/>
    </font>
    <font>
      <sz val="11"/>
      <name val="Calibri"/>
      <family val="2"/>
      <charset val="238"/>
    </font>
    <font>
      <sz val="12"/>
      <color theme="1"/>
      <name val="Calibri"/>
      <family val="2"/>
      <charset val="238"/>
      <scheme val="minor"/>
    </font>
    <font>
      <sz val="12"/>
      <name val="Calibri"/>
      <family val="2"/>
      <charset val="238"/>
      <scheme val="minor"/>
    </font>
    <font>
      <b/>
      <i/>
      <sz val="11"/>
      <name val="Calibri"/>
      <family val="2"/>
      <charset val="238"/>
      <scheme val="minor"/>
    </font>
    <font>
      <sz val="9"/>
      <color theme="1"/>
      <name val="Calibri"/>
      <family val="2"/>
      <charset val="238"/>
      <scheme val="minor"/>
    </font>
    <font>
      <sz val="8"/>
      <color theme="1"/>
      <name val="Calibri"/>
      <family val="2"/>
      <charset val="238"/>
      <scheme val="minor"/>
    </font>
    <font>
      <sz val="11"/>
      <color indexed="8"/>
      <name val="Calibri"/>
      <family val="2"/>
      <charset val="238"/>
      <scheme val="minor"/>
    </font>
    <font>
      <sz val="8"/>
      <color theme="1"/>
      <name val="Calibri"/>
      <family val="2"/>
      <charset val="238"/>
    </font>
    <font>
      <sz val="8"/>
      <name val="Arial"/>
      <family val="2"/>
      <charset val="238"/>
    </font>
    <font>
      <b/>
      <sz val="12"/>
      <color rgb="FFFF0000"/>
      <name val="Calibri"/>
      <family val="2"/>
      <charset val="238"/>
    </font>
    <font>
      <sz val="11"/>
      <color rgb="FFFF0000"/>
      <name val="Calibri"/>
      <family val="2"/>
      <charset val="238"/>
    </font>
    <font>
      <sz val="10"/>
      <color rgb="FFFF0000"/>
      <name val="Calibri"/>
      <family val="2"/>
      <charset val="238"/>
    </font>
    <font>
      <b/>
      <sz val="8"/>
      <name val="Arial"/>
      <family val="2"/>
      <charset val="238"/>
    </font>
    <font>
      <sz val="16"/>
      <name val="Arial"/>
      <family val="2"/>
      <charset val="238"/>
    </font>
    <font>
      <sz val="16"/>
      <color theme="1"/>
      <name val="Calibri"/>
      <family val="2"/>
      <charset val="238"/>
      <scheme val="minor"/>
    </font>
    <font>
      <b/>
      <sz val="10"/>
      <color theme="1"/>
      <name val="Calibri"/>
      <family val="2"/>
      <charset val="238"/>
      <scheme val="minor"/>
    </font>
    <font>
      <sz val="10"/>
      <color theme="1"/>
      <name val="Calibri"/>
      <family val="2"/>
      <charset val="238"/>
      <scheme val="minor"/>
    </font>
    <font>
      <sz val="11"/>
      <color rgb="FF000000"/>
      <name val="Calibri"/>
      <family val="2"/>
      <charset val="238"/>
    </font>
    <font>
      <sz val="10"/>
      <color theme="1"/>
      <name val="Arial"/>
      <family val="2"/>
      <charset val="238"/>
    </font>
    <font>
      <sz val="8"/>
      <name val="Calibri"/>
      <family val="2"/>
      <charset val="238"/>
      <scheme val="minor"/>
    </font>
    <font>
      <b/>
      <sz val="11"/>
      <name val="Calibri"/>
      <family val="2"/>
      <charset val="238"/>
      <scheme val="minor"/>
    </font>
    <font>
      <b/>
      <sz val="12"/>
      <color rgb="FFFF0000"/>
      <name val="Arial"/>
      <family val="2"/>
      <charset val="238"/>
    </font>
    <font>
      <sz val="11"/>
      <color theme="1"/>
      <name val="Arial"/>
      <family val="2"/>
      <charset val="238"/>
    </font>
    <font>
      <b/>
      <sz val="11"/>
      <color theme="1"/>
      <name val="Calibri"/>
      <family val="2"/>
      <charset val="238"/>
    </font>
    <font>
      <sz val="12"/>
      <color theme="1"/>
      <name val="Calibri"/>
      <family val="2"/>
      <charset val="238"/>
    </font>
    <font>
      <b/>
      <sz val="10"/>
      <name val="Calibri"/>
      <family val="2"/>
      <charset val="238"/>
      <scheme val="minor"/>
    </font>
    <font>
      <sz val="11"/>
      <color theme="9" tint="-0.499984740745262"/>
      <name val="Calibri"/>
      <family val="2"/>
      <charset val="238"/>
      <scheme val="minor"/>
    </font>
    <font>
      <sz val="8"/>
      <color rgb="FF00B050"/>
      <name val="Calibri"/>
      <family val="2"/>
      <charset val="238"/>
      <scheme val="minor"/>
    </font>
    <font>
      <sz val="8"/>
      <name val="Calibri"/>
      <family val="2"/>
      <charset val="238"/>
    </font>
    <font>
      <sz val="11"/>
      <color rgb="FF00B050"/>
      <name val="Calibri"/>
      <family val="2"/>
      <charset val="238"/>
      <scheme val="minor"/>
    </font>
  </fonts>
  <fills count="12">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6" tint="0.79998168889431442"/>
        <bgColor indexed="64"/>
      </patternFill>
    </fill>
  </fills>
  <borders count="36">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auto="1"/>
      </left>
      <right style="medium">
        <color auto="1"/>
      </right>
      <top style="medium">
        <color auto="1"/>
      </top>
      <bottom style="medium">
        <color auto="1"/>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style="medium">
        <color auto="1"/>
      </right>
      <top style="medium">
        <color auto="1"/>
      </top>
      <bottom/>
      <diagonal/>
    </border>
    <border>
      <left style="thin">
        <color indexed="64"/>
      </left>
      <right style="medium">
        <color indexed="64"/>
      </right>
      <top/>
      <bottom/>
      <diagonal/>
    </border>
    <border>
      <left/>
      <right style="thin">
        <color indexed="64"/>
      </right>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diagonal/>
    </border>
  </borders>
  <cellStyleXfs count="4">
    <xf numFmtId="0" fontId="0" fillId="0" borderId="0"/>
    <xf numFmtId="0" fontId="1" fillId="0" borderId="0"/>
    <xf numFmtId="43" fontId="2" fillId="0" borderId="0" applyFont="0" applyFill="0" applyBorder="0" applyAlignment="0" applyProtection="0"/>
    <xf numFmtId="0" fontId="1" fillId="0" borderId="0"/>
  </cellStyleXfs>
  <cellXfs count="447">
    <xf numFmtId="0" fontId="0" fillId="0" borderId="0" xfId="0"/>
    <xf numFmtId="3" fontId="0" fillId="2" borderId="8" xfId="0" applyNumberFormat="1" applyFill="1" applyBorder="1" applyAlignment="1">
      <alignment horizontal="right" vertical="center"/>
    </xf>
    <xf numFmtId="0" fontId="0" fillId="0" borderId="0" xfId="0" applyAlignment="1">
      <alignment horizontal="center" vertical="center"/>
    </xf>
    <xf numFmtId="3" fontId="0" fillId="0" borderId="8" xfId="0" applyNumberFormat="1" applyFill="1" applyBorder="1" applyAlignment="1">
      <alignment horizontal="right" vertical="center"/>
    </xf>
    <xf numFmtId="14" fontId="0" fillId="0" borderId="0" xfId="0" applyNumberFormat="1" applyAlignment="1">
      <alignment horizontal="left" vertical="center"/>
    </xf>
    <xf numFmtId="3" fontId="0" fillId="0" borderId="0" xfId="0" applyNumberFormat="1"/>
    <xf numFmtId="0" fontId="10" fillId="0" borderId="0" xfId="0" applyFont="1"/>
    <xf numFmtId="3" fontId="0" fillId="2" borderId="0" xfId="0" applyNumberFormat="1" applyFill="1" applyBorder="1" applyAlignment="1">
      <alignment horizontal="right" vertical="center"/>
    </xf>
    <xf numFmtId="0" fontId="5" fillId="0" borderId="0" xfId="0" applyFont="1" applyAlignment="1">
      <alignment horizontal="left"/>
    </xf>
    <xf numFmtId="1" fontId="2" fillId="2" borderId="8" xfId="0" applyNumberFormat="1" applyFont="1" applyFill="1" applyBorder="1" applyAlignment="1">
      <alignment horizontal="center" vertical="center" wrapText="1"/>
    </xf>
    <xf numFmtId="3" fontId="2" fillId="2" borderId="8" xfId="0" applyNumberFormat="1" applyFont="1" applyFill="1" applyBorder="1" applyAlignment="1">
      <alignment horizontal="right" vertical="center" wrapText="1"/>
    </xf>
    <xf numFmtId="0" fontId="0" fillId="0" borderId="0" xfId="0" applyBorder="1"/>
    <xf numFmtId="0" fontId="0" fillId="2" borderId="0" xfId="0" applyFill="1" applyBorder="1" applyAlignment="1">
      <alignment horizontal="center" vertical="center"/>
    </xf>
    <xf numFmtId="0" fontId="0" fillId="2" borderId="0" xfId="0" applyFill="1" applyBorder="1" applyAlignment="1">
      <alignment horizontal="center" vertical="center" wrapText="1"/>
    </xf>
    <xf numFmtId="3" fontId="4" fillId="0" borderId="0" xfId="0" applyNumberFormat="1" applyFont="1" applyFill="1" applyBorder="1" applyAlignment="1">
      <alignment horizontal="right" vertical="center"/>
    </xf>
    <xf numFmtId="4" fontId="0" fillId="2" borderId="0" xfId="0" applyNumberFormat="1" applyFill="1" applyBorder="1" applyAlignment="1">
      <alignment horizontal="right" vertical="center"/>
    </xf>
    <xf numFmtId="4" fontId="0" fillId="2" borderId="0" xfId="0" applyNumberFormat="1" applyFill="1" applyBorder="1" applyAlignment="1">
      <alignment horizontal="center" vertical="center"/>
    </xf>
    <xf numFmtId="4" fontId="0" fillId="2" borderId="0" xfId="0" applyNumberFormat="1" applyFill="1" applyBorder="1" applyAlignment="1">
      <alignment horizontal="center" vertical="center" wrapText="1"/>
    </xf>
    <xf numFmtId="0" fontId="5" fillId="0" borderId="0" xfId="0" applyFont="1" applyAlignment="1">
      <alignment horizontal="left"/>
    </xf>
    <xf numFmtId="0" fontId="6" fillId="2" borderId="13" xfId="0" applyFont="1" applyFill="1" applyBorder="1" applyAlignment="1">
      <alignment wrapText="1"/>
    </xf>
    <xf numFmtId="3" fontId="4" fillId="2" borderId="16" xfId="0" applyNumberFormat="1" applyFont="1" applyFill="1" applyBorder="1" applyAlignment="1">
      <alignment horizontal="right" vertical="center"/>
    </xf>
    <xf numFmtId="0" fontId="4" fillId="2" borderId="16" xfId="0" applyFont="1" applyFill="1" applyBorder="1" applyAlignment="1">
      <alignment horizontal="center" vertical="center"/>
    </xf>
    <xf numFmtId="0" fontId="4" fillId="2" borderId="16" xfId="0" applyFont="1" applyFill="1" applyBorder="1" applyAlignment="1">
      <alignment horizontal="center" vertical="center" wrapText="1"/>
    </xf>
    <xf numFmtId="3" fontId="2" fillId="2" borderId="2" xfId="0" applyNumberFormat="1" applyFont="1" applyFill="1" applyBorder="1" applyAlignment="1">
      <alignment horizontal="right" vertical="center"/>
    </xf>
    <xf numFmtId="0" fontId="6" fillId="0" borderId="0" xfId="0" applyFont="1" applyAlignment="1">
      <alignment horizontal="left"/>
    </xf>
    <xf numFmtId="0" fontId="0" fillId="0" borderId="8" xfId="0" applyFill="1" applyBorder="1" applyAlignment="1">
      <alignment horizontal="center" vertical="center"/>
    </xf>
    <xf numFmtId="3" fontId="7" fillId="0" borderId="8" xfId="0" applyNumberFormat="1" applyFont="1" applyFill="1" applyBorder="1" applyAlignment="1">
      <alignment horizontal="right" vertical="center"/>
    </xf>
    <xf numFmtId="0" fontId="7" fillId="0" borderId="8" xfId="0" applyFont="1" applyFill="1" applyBorder="1" applyAlignment="1">
      <alignment horizontal="center" vertical="center"/>
    </xf>
    <xf numFmtId="0" fontId="0" fillId="0" borderId="8" xfId="0" applyFill="1" applyBorder="1" applyAlignment="1">
      <alignment horizontal="left" vertical="center" wrapText="1"/>
    </xf>
    <xf numFmtId="0" fontId="0" fillId="2" borderId="0" xfId="0" applyFill="1" applyAlignment="1">
      <alignment wrapText="1"/>
    </xf>
    <xf numFmtId="0" fontId="6" fillId="2" borderId="0" xfId="0" applyFont="1" applyFill="1" applyBorder="1" applyAlignment="1">
      <alignment wrapText="1"/>
    </xf>
    <xf numFmtId="0" fontId="5" fillId="0" borderId="0" xfId="0" applyFont="1" applyAlignment="1">
      <alignment horizontal="left"/>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0" fontId="3" fillId="0" borderId="0" xfId="0" applyFont="1" applyAlignment="1">
      <alignment vertical="center" wrapText="1"/>
    </xf>
    <xf numFmtId="3" fontId="4" fillId="0" borderId="0" xfId="0" applyNumberFormat="1" applyFont="1" applyFill="1" applyBorder="1"/>
    <xf numFmtId="3" fontId="4" fillId="0" borderId="0" xfId="0" applyNumberFormat="1" applyFont="1" applyBorder="1"/>
    <xf numFmtId="0" fontId="6" fillId="2" borderId="0" xfId="0" applyFont="1" applyFill="1" applyBorder="1" applyAlignment="1">
      <alignment vertical="center" wrapText="1"/>
    </xf>
    <xf numFmtId="0" fontId="0" fillId="0" borderId="8" xfId="0" applyFont="1" applyBorder="1" applyAlignment="1">
      <alignment horizontal="center" vertical="center"/>
    </xf>
    <xf numFmtId="164" fontId="0" fillId="2" borderId="8" xfId="0" applyNumberFormat="1" applyFont="1" applyFill="1" applyBorder="1" applyAlignment="1">
      <alignment horizontal="center" vertical="center" wrapText="1"/>
    </xf>
    <xf numFmtId="3" fontId="2" fillId="2" borderId="2" xfId="0" applyNumberFormat="1" applyFont="1" applyFill="1" applyBorder="1" applyAlignment="1">
      <alignment horizontal="right" vertical="center" wrapText="1"/>
    </xf>
    <xf numFmtId="3" fontId="2" fillId="2" borderId="8" xfId="0" applyNumberFormat="1" applyFont="1" applyFill="1" applyBorder="1" applyAlignment="1">
      <alignment horizontal="right" vertical="center"/>
    </xf>
    <xf numFmtId="164" fontId="17" fillId="2" borderId="8" xfId="0" applyNumberFormat="1" applyFont="1" applyFill="1" applyBorder="1" applyAlignment="1">
      <alignment horizontal="center" vertical="center" wrapText="1"/>
    </xf>
    <xf numFmtId="3" fontId="9" fillId="2" borderId="8" xfId="0" applyNumberFormat="1" applyFont="1" applyFill="1" applyBorder="1" applyAlignment="1">
      <alignment horizontal="right" vertical="center" wrapText="1"/>
    </xf>
    <xf numFmtId="3" fontId="9" fillId="2" borderId="2" xfId="0" applyNumberFormat="1" applyFont="1" applyFill="1" applyBorder="1" applyAlignment="1">
      <alignment horizontal="right" vertical="center" wrapText="1"/>
    </xf>
    <xf numFmtId="164" fontId="0" fillId="2" borderId="8" xfId="0" applyNumberFormat="1" applyFill="1" applyBorder="1" applyAlignment="1">
      <alignment horizontal="center" vertical="center" wrapText="1"/>
    </xf>
    <xf numFmtId="0" fontId="0" fillId="2" borderId="8" xfId="0" applyFont="1" applyFill="1" applyBorder="1" applyAlignment="1">
      <alignment horizontal="center" vertical="center"/>
    </xf>
    <xf numFmtId="0" fontId="0" fillId="2" borderId="8" xfId="0" applyFont="1" applyFill="1" applyBorder="1" applyAlignment="1">
      <alignment horizontal="center" vertical="center" wrapText="1"/>
    </xf>
    <xf numFmtId="0" fontId="2" fillId="2" borderId="8" xfId="0" applyFont="1" applyFill="1" applyBorder="1" applyAlignment="1">
      <alignment horizontal="center" vertical="center" wrapText="1"/>
    </xf>
    <xf numFmtId="3" fontId="2" fillId="2" borderId="8" xfId="0" applyNumberFormat="1" applyFont="1" applyFill="1" applyBorder="1" applyAlignment="1">
      <alignment vertical="center"/>
    </xf>
    <xf numFmtId="0" fontId="0" fillId="2" borderId="8" xfId="0" applyFill="1" applyBorder="1" applyAlignment="1">
      <alignment horizontal="center" vertical="center" wrapText="1"/>
    </xf>
    <xf numFmtId="3" fontId="16" fillId="2" borderId="8" xfId="0" applyNumberFormat="1" applyFont="1" applyFill="1" applyBorder="1" applyAlignment="1">
      <alignment horizontal="right" vertical="center" wrapText="1"/>
    </xf>
    <xf numFmtId="0" fontId="0" fillId="2" borderId="2"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8" xfId="0" applyFont="1" applyFill="1" applyBorder="1" applyAlignment="1">
      <alignment horizontal="center" vertical="center" wrapText="1"/>
    </xf>
    <xf numFmtId="0" fontId="19" fillId="0" borderId="8" xfId="0" applyFont="1" applyBorder="1" applyAlignment="1">
      <alignment horizontal="center" vertical="center" wrapText="1"/>
    </xf>
    <xf numFmtId="0" fontId="2" fillId="2" borderId="8" xfId="0" applyFont="1" applyFill="1" applyBorder="1" applyAlignment="1">
      <alignment horizontal="center" vertical="center"/>
    </xf>
    <xf numFmtId="164" fontId="2" fillId="2" borderId="8" xfId="0" applyNumberFormat="1" applyFont="1" applyFill="1" applyBorder="1" applyAlignment="1">
      <alignment horizontal="center" vertical="center" wrapText="1"/>
    </xf>
    <xf numFmtId="0" fontId="16" fillId="2" borderId="8" xfId="0" applyNumberFormat="1" applyFont="1" applyFill="1" applyBorder="1" applyAlignment="1">
      <alignment vertical="center" wrapText="1"/>
    </xf>
    <xf numFmtId="0" fontId="16" fillId="2" borderId="8" xfId="0" applyFont="1" applyFill="1" applyBorder="1" applyAlignment="1">
      <alignment horizontal="center" vertical="center" wrapText="1"/>
    </xf>
    <xf numFmtId="3" fontId="0" fillId="2" borderId="8" xfId="0" applyNumberFormat="1" applyFont="1" applyFill="1" applyBorder="1" applyAlignment="1">
      <alignment horizontal="right" vertical="center"/>
    </xf>
    <xf numFmtId="0" fontId="16" fillId="2" borderId="8" xfId="0" applyFont="1" applyFill="1" applyBorder="1" applyAlignment="1">
      <alignment horizontal="left" vertical="center" wrapText="1"/>
    </xf>
    <xf numFmtId="0" fontId="16" fillId="2" borderId="8" xfId="0" applyFont="1" applyFill="1" applyBorder="1" applyAlignment="1">
      <alignment vertical="center" wrapText="1"/>
    </xf>
    <xf numFmtId="0" fontId="0" fillId="2" borderId="8" xfId="0" applyFill="1" applyBorder="1" applyAlignment="1">
      <alignment horizontal="center" vertical="center"/>
    </xf>
    <xf numFmtId="3" fontId="2" fillId="6" borderId="8" xfId="0" applyNumberFormat="1" applyFont="1" applyFill="1" applyBorder="1" applyAlignment="1">
      <alignment horizontal="right" vertical="center"/>
    </xf>
    <xf numFmtId="0" fontId="18" fillId="2" borderId="8" xfId="0" applyFont="1" applyFill="1" applyBorder="1" applyAlignment="1">
      <alignment horizontal="justify" vertical="center" wrapText="1"/>
    </xf>
    <xf numFmtId="3" fontId="0" fillId="2" borderId="8" xfId="0" applyNumberFormat="1" applyFill="1" applyBorder="1" applyAlignment="1">
      <alignment horizontal="right" vertical="center" wrapText="1"/>
    </xf>
    <xf numFmtId="0" fontId="18" fillId="2" borderId="8" xfId="0" applyFont="1" applyFill="1" applyBorder="1" applyAlignment="1">
      <alignment horizontal="justify" vertical="center"/>
    </xf>
    <xf numFmtId="0" fontId="25" fillId="2" borderId="8"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0" xfId="0" applyFont="1" applyFill="1" applyBorder="1" applyAlignment="1">
      <alignment horizontal="center" vertical="center" wrapText="1"/>
    </xf>
    <xf numFmtId="3" fontId="4" fillId="2" borderId="0" xfId="0" applyNumberFormat="1" applyFont="1" applyFill="1" applyBorder="1" applyAlignment="1">
      <alignment horizontal="right" vertical="center"/>
    </xf>
    <xf numFmtId="4" fontId="4" fillId="2" borderId="0" xfId="0" applyNumberFormat="1" applyFont="1" applyFill="1" applyBorder="1" applyAlignment="1">
      <alignment horizontal="right" vertical="center"/>
    </xf>
    <xf numFmtId="4" fontId="4" fillId="2" borderId="0" xfId="0" applyNumberFormat="1" applyFont="1" applyFill="1" applyBorder="1" applyAlignment="1">
      <alignment horizontal="left" vertical="center" wrapText="1"/>
    </xf>
    <xf numFmtId="3" fontId="0" fillId="6" borderId="10" xfId="0" applyNumberFormat="1" applyFill="1" applyBorder="1" applyAlignment="1">
      <alignment horizontal="left" vertical="top" wrapText="1"/>
    </xf>
    <xf numFmtId="0" fontId="0" fillId="0" borderId="0" xfId="0" applyAlignment="1">
      <alignment horizontal="left" vertical="top" wrapText="1"/>
    </xf>
    <xf numFmtId="0" fontId="26" fillId="3" borderId="8" xfId="0" applyFont="1" applyFill="1" applyBorder="1" applyAlignment="1">
      <alignment horizontal="center" vertical="center"/>
    </xf>
    <xf numFmtId="0" fontId="26" fillId="3" borderId="8" xfId="0" applyFont="1" applyFill="1" applyBorder="1" applyAlignment="1">
      <alignment horizontal="center" vertical="center" wrapText="1"/>
    </xf>
    <xf numFmtId="0" fontId="0" fillId="2" borderId="8" xfId="0" applyFill="1" applyBorder="1" applyAlignment="1">
      <alignment horizontal="left" vertical="center" wrapText="1"/>
    </xf>
    <xf numFmtId="0" fontId="12" fillId="2" borderId="8" xfId="0" applyFont="1" applyFill="1" applyBorder="1" applyAlignment="1">
      <alignment horizontal="center" vertical="center" wrapText="1"/>
    </xf>
    <xf numFmtId="4" fontId="0" fillId="2" borderId="8" xfId="0" applyNumberFormat="1" applyFill="1" applyBorder="1" applyAlignment="1">
      <alignment horizontal="center" vertical="center" wrapText="1"/>
    </xf>
    <xf numFmtId="0" fontId="12" fillId="5" borderId="8" xfId="0" applyFont="1" applyFill="1" applyBorder="1" applyAlignment="1">
      <alignment horizontal="center" vertical="center"/>
    </xf>
    <xf numFmtId="1" fontId="0" fillId="2" borderId="8" xfId="0" applyNumberFormat="1" applyFill="1" applyBorder="1" applyAlignment="1">
      <alignment horizontal="center" vertical="center" wrapText="1"/>
    </xf>
    <xf numFmtId="3" fontId="7" fillId="2" borderId="8" xfId="0" applyNumberFormat="1" applyFont="1" applyFill="1" applyBorder="1" applyAlignment="1">
      <alignment horizontal="right" vertical="center" wrapText="1"/>
    </xf>
    <xf numFmtId="164" fontId="8" fillId="2" borderId="8" xfId="0" applyNumberFormat="1" applyFont="1" applyFill="1" applyBorder="1" applyAlignment="1">
      <alignment horizontal="center" vertical="center" wrapText="1"/>
    </xf>
    <xf numFmtId="1" fontId="8" fillId="2" borderId="8" xfId="0" applyNumberFormat="1" applyFont="1" applyFill="1" applyBorder="1" applyAlignment="1">
      <alignment horizontal="center" vertical="center" wrapText="1"/>
    </xf>
    <xf numFmtId="1" fontId="7" fillId="2" borderId="8" xfId="0" applyNumberFormat="1" applyFont="1" applyFill="1" applyBorder="1" applyAlignment="1">
      <alignment horizontal="center" vertical="center" wrapText="1"/>
    </xf>
    <xf numFmtId="3" fontId="0" fillId="2" borderId="8" xfId="0" applyNumberFormat="1" applyFont="1" applyFill="1" applyBorder="1" applyAlignment="1">
      <alignment horizontal="right" vertical="center" wrapText="1"/>
    </xf>
    <xf numFmtId="49" fontId="0" fillId="2" borderId="8" xfId="1" applyNumberFormat="1" applyFont="1" applyFill="1" applyBorder="1" applyAlignment="1">
      <alignment horizontal="left" vertical="center" wrapText="1"/>
    </xf>
    <xf numFmtId="0" fontId="6" fillId="7" borderId="8" xfId="0" applyFont="1" applyFill="1" applyBorder="1" applyAlignment="1">
      <alignment wrapText="1"/>
    </xf>
    <xf numFmtId="0" fontId="4" fillId="7" borderId="8" xfId="0" applyFont="1" applyFill="1" applyBorder="1"/>
    <xf numFmtId="0" fontId="0" fillId="2" borderId="0" xfId="0" applyFill="1"/>
    <xf numFmtId="3" fontId="0" fillId="6" borderId="0" xfId="0" applyNumberFormat="1" applyFill="1" applyBorder="1" applyAlignment="1">
      <alignment horizontal="left" vertical="top" wrapText="1"/>
    </xf>
    <xf numFmtId="0" fontId="11" fillId="0" borderId="8" xfId="0" applyFont="1" applyBorder="1" applyAlignment="1">
      <alignment horizontal="left" vertical="center" wrapText="1"/>
    </xf>
    <xf numFmtId="3" fontId="0" fillId="6" borderId="8" xfId="0" applyNumberFormat="1" applyFont="1" applyFill="1" applyBorder="1" applyAlignment="1">
      <alignment horizontal="right" vertical="center"/>
    </xf>
    <xf numFmtId="0" fontId="7" fillId="0" borderId="8" xfId="0" applyFont="1" applyFill="1" applyBorder="1" applyAlignment="1">
      <alignment horizontal="left" vertical="center" wrapText="1"/>
    </xf>
    <xf numFmtId="0" fontId="5" fillId="0" borderId="0" xfId="0" applyFont="1" applyAlignment="1">
      <alignment horizontal="left"/>
    </xf>
    <xf numFmtId="0" fontId="18" fillId="2" borderId="8" xfId="0" applyFont="1" applyFill="1" applyBorder="1" applyAlignment="1">
      <alignment horizontal="left" vertical="center" wrapText="1"/>
    </xf>
    <xf numFmtId="3" fontId="0" fillId="2" borderId="8" xfId="0" applyNumberFormat="1" applyFill="1" applyBorder="1" applyAlignment="1">
      <alignment horizontal="center" vertical="center" wrapText="1"/>
    </xf>
    <xf numFmtId="3" fontId="8" fillId="2" borderId="8" xfId="0" applyNumberFormat="1" applyFont="1" applyFill="1" applyBorder="1" applyAlignment="1">
      <alignment horizontal="center" vertical="center" wrapText="1"/>
    </xf>
    <xf numFmtId="3" fontId="7" fillId="2" borderId="8" xfId="0" applyNumberFormat="1" applyFont="1" applyFill="1" applyBorder="1" applyAlignment="1">
      <alignment horizontal="center" vertical="center" wrapText="1"/>
    </xf>
    <xf numFmtId="0" fontId="5" fillId="0" borderId="0" xfId="0" applyFont="1" applyAlignment="1">
      <alignment horizontal="left"/>
    </xf>
    <xf numFmtId="0" fontId="7" fillId="2" borderId="8" xfId="0" applyFont="1" applyFill="1" applyBorder="1" applyAlignment="1">
      <alignment horizontal="center" vertical="center" wrapText="1"/>
    </xf>
    <xf numFmtId="3" fontId="4" fillId="7" borderId="8" xfId="0" applyNumberFormat="1" applyFont="1" applyFill="1" applyBorder="1"/>
    <xf numFmtId="4" fontId="27" fillId="2" borderId="8" xfId="0" applyNumberFormat="1" applyFont="1" applyFill="1" applyBorder="1" applyAlignment="1">
      <alignment horizontal="center" vertical="center" wrapText="1"/>
    </xf>
    <xf numFmtId="0" fontId="26" fillId="7" borderId="8" xfId="0" applyFont="1" applyFill="1" applyBorder="1"/>
    <xf numFmtId="0" fontId="0" fillId="0" borderId="8" xfId="0" applyFont="1" applyFill="1" applyBorder="1" applyAlignment="1">
      <alignment horizontal="center" vertical="center"/>
    </xf>
    <xf numFmtId="0" fontId="0" fillId="0" borderId="8" xfId="0" applyFont="1" applyFill="1" applyBorder="1" applyAlignment="1">
      <alignment horizontal="left" vertical="center" wrapText="1"/>
    </xf>
    <xf numFmtId="0" fontId="7" fillId="0" borderId="8" xfId="0" applyFont="1" applyBorder="1" applyAlignment="1">
      <alignment horizontal="center" vertical="center"/>
    </xf>
    <xf numFmtId="0" fontId="5" fillId="0" borderId="0" xfId="0" applyFont="1" applyAlignment="1">
      <alignment horizontal="left"/>
    </xf>
    <xf numFmtId="3" fontId="7" fillId="0" borderId="8" xfId="0" applyNumberFormat="1" applyFont="1" applyFill="1" applyBorder="1" applyAlignment="1">
      <alignment horizontal="center" vertical="center"/>
    </xf>
    <xf numFmtId="0" fontId="0" fillId="0" borderId="0" xfId="0" applyAlignment="1">
      <alignment vertical="center"/>
    </xf>
    <xf numFmtId="3" fontId="4" fillId="0" borderId="0" xfId="0" applyNumberFormat="1" applyFont="1"/>
    <xf numFmtId="0" fontId="12" fillId="0" borderId="8" xfId="0" applyFont="1" applyFill="1" applyBorder="1" applyAlignment="1">
      <alignment horizontal="center" vertical="center"/>
    </xf>
    <xf numFmtId="0" fontId="13" fillId="0" borderId="8" xfId="0" applyFont="1" applyFill="1" applyBorder="1" applyAlignment="1">
      <alignment horizontal="center" vertical="center" wrapText="1"/>
    </xf>
    <xf numFmtId="164" fontId="0" fillId="0" borderId="8" xfId="0" applyNumberFormat="1" applyFill="1" applyBorder="1" applyAlignment="1">
      <alignment horizontal="center" vertical="center" wrapText="1"/>
    </xf>
    <xf numFmtId="3" fontId="0" fillId="0" borderId="8" xfId="0" applyNumberFormat="1" applyFont="1" applyFill="1" applyBorder="1" applyAlignment="1">
      <alignment horizontal="right" vertical="center"/>
    </xf>
    <xf numFmtId="164" fontId="8" fillId="0" borderId="8" xfId="0" applyNumberFormat="1" applyFont="1" applyFill="1" applyBorder="1" applyAlignment="1">
      <alignment horizontal="center" vertical="center" wrapText="1"/>
    </xf>
    <xf numFmtId="3" fontId="0" fillId="0" borderId="8" xfId="0" applyNumberFormat="1" applyFill="1" applyBorder="1" applyAlignment="1">
      <alignment horizontal="center" vertical="center"/>
    </xf>
    <xf numFmtId="3" fontId="2" fillId="0" borderId="8" xfId="0" applyNumberFormat="1" applyFont="1" applyFill="1" applyBorder="1" applyAlignment="1">
      <alignment horizontal="right" vertical="center" wrapText="1"/>
    </xf>
    <xf numFmtId="3" fontId="2" fillId="0" borderId="8" xfId="0" applyNumberFormat="1" applyFont="1" applyFill="1" applyBorder="1" applyAlignment="1">
      <alignment horizontal="right" vertical="center"/>
    </xf>
    <xf numFmtId="164" fontId="7" fillId="0" borderId="8"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3" fontId="7" fillId="0" borderId="8" xfId="0" applyNumberFormat="1" applyFont="1" applyFill="1" applyBorder="1" applyAlignment="1">
      <alignment vertical="center"/>
    </xf>
    <xf numFmtId="3" fontId="7" fillId="0" borderId="8" xfId="0" applyNumberFormat="1" applyFont="1" applyBorder="1" applyAlignment="1">
      <alignment vertical="center"/>
    </xf>
    <xf numFmtId="0" fontId="0" fillId="0" borderId="8" xfId="0" applyBorder="1" applyAlignment="1">
      <alignment vertical="center"/>
    </xf>
    <xf numFmtId="0" fontId="2" fillId="0" borderId="8" xfId="0" applyFont="1" applyFill="1" applyBorder="1" applyAlignment="1">
      <alignment horizontal="center" vertical="center"/>
    </xf>
    <xf numFmtId="3" fontId="0" fillId="0" borderId="8" xfId="0" applyNumberFormat="1" applyFont="1" applyFill="1" applyBorder="1" applyAlignment="1">
      <alignment vertical="center"/>
    </xf>
    <xf numFmtId="0" fontId="16" fillId="2" borderId="2" xfId="0" applyFont="1" applyFill="1" applyBorder="1" applyAlignment="1">
      <alignment vertical="center" wrapText="1"/>
    </xf>
    <xf numFmtId="0" fontId="16" fillId="2" borderId="27" xfId="0" applyFont="1" applyFill="1" applyBorder="1" applyAlignment="1">
      <alignment horizontal="center" vertical="center" wrapText="1"/>
    </xf>
    <xf numFmtId="3" fontId="29" fillId="0" borderId="8" xfId="0" applyNumberFormat="1" applyFont="1" applyFill="1" applyBorder="1" applyAlignment="1">
      <alignment horizontal="right" vertical="center"/>
    </xf>
    <xf numFmtId="0" fontId="16" fillId="2" borderId="2" xfId="0" applyNumberFormat="1" applyFont="1" applyFill="1" applyBorder="1" applyAlignment="1">
      <alignment vertical="center" wrapText="1"/>
    </xf>
    <xf numFmtId="0" fontId="29" fillId="0" borderId="9" xfId="0" applyFont="1" applyFill="1" applyBorder="1" applyAlignment="1">
      <alignment horizontal="left" vertical="center" wrapText="1"/>
    </xf>
    <xf numFmtId="0" fontId="18" fillId="2" borderId="34" xfId="0" applyFont="1" applyFill="1" applyBorder="1" applyAlignment="1">
      <alignment horizontal="center" vertical="center"/>
    </xf>
    <xf numFmtId="4" fontId="16" fillId="2" borderId="8" xfId="0" applyNumberFormat="1" applyFont="1" applyFill="1" applyBorder="1" applyAlignment="1">
      <alignment vertical="center" wrapText="1"/>
    </xf>
    <xf numFmtId="4" fontId="16" fillId="2" borderId="34" xfId="0" applyNumberFormat="1" applyFont="1" applyFill="1" applyBorder="1" applyAlignment="1">
      <alignment horizontal="center" vertical="center" wrapText="1"/>
    </xf>
    <xf numFmtId="3" fontId="4" fillId="2" borderId="16" xfId="0" applyNumberFormat="1" applyFont="1" applyFill="1" applyBorder="1" applyAlignment="1">
      <alignment horizontal="center" vertical="center"/>
    </xf>
    <xf numFmtId="4" fontId="4" fillId="2" borderId="16" xfId="0" applyNumberFormat="1" applyFont="1" applyFill="1" applyBorder="1" applyAlignment="1">
      <alignment horizontal="left" vertical="center" wrapText="1"/>
    </xf>
    <xf numFmtId="0" fontId="30" fillId="0" borderId="8" xfId="0" applyFont="1" applyFill="1" applyBorder="1" applyAlignment="1">
      <alignment horizontal="left" vertical="top" wrapText="1"/>
    </xf>
    <xf numFmtId="0" fontId="18" fillId="2" borderId="8" xfId="0" applyFont="1" applyFill="1" applyBorder="1" applyAlignment="1">
      <alignment horizontal="justify" vertical="top" wrapText="1"/>
    </xf>
    <xf numFmtId="0" fontId="11" fillId="2" borderId="8" xfId="0" applyFont="1" applyFill="1" applyBorder="1" applyAlignment="1">
      <alignment horizontal="left" vertical="center" wrapText="1"/>
    </xf>
    <xf numFmtId="0" fontId="0" fillId="2" borderId="8" xfId="1" applyFont="1" applyFill="1" applyBorder="1" applyAlignment="1">
      <alignment vertical="center" wrapText="1"/>
    </xf>
    <xf numFmtId="3" fontId="0" fillId="0" borderId="8" xfId="0" applyNumberFormat="1" applyBorder="1"/>
    <xf numFmtId="0" fontId="7" fillId="0" borderId="0" xfId="0" applyFont="1" applyFill="1" applyBorder="1" applyAlignment="1">
      <alignment horizontal="left" vertical="center" wrapText="1"/>
    </xf>
    <xf numFmtId="0" fontId="1" fillId="2" borderId="8" xfId="0" applyFont="1" applyFill="1" applyBorder="1" applyAlignment="1">
      <alignment vertical="center" wrapText="1"/>
    </xf>
    <xf numFmtId="164" fontId="0" fillId="2" borderId="8" xfId="2" applyNumberFormat="1" applyFont="1" applyFill="1" applyBorder="1" applyAlignment="1">
      <alignment horizontal="center" vertical="center" wrapText="1"/>
    </xf>
    <xf numFmtId="0" fontId="6" fillId="8" borderId="8" xfId="0" applyFont="1" applyFill="1" applyBorder="1" applyAlignment="1">
      <alignment wrapText="1"/>
    </xf>
    <xf numFmtId="0" fontId="4" fillId="8" borderId="8" xfId="0" applyFont="1" applyFill="1" applyBorder="1" applyAlignment="1">
      <alignment horizontal="center" vertical="center"/>
    </xf>
    <xf numFmtId="0" fontId="4" fillId="8" borderId="8" xfId="0" applyFont="1" applyFill="1" applyBorder="1" applyAlignment="1">
      <alignment horizontal="center" vertical="center" wrapText="1"/>
    </xf>
    <xf numFmtId="3" fontId="4" fillId="8" borderId="8" xfId="0" applyNumberFormat="1" applyFont="1" applyFill="1" applyBorder="1" applyAlignment="1">
      <alignment horizontal="right" vertical="center" wrapText="1"/>
    </xf>
    <xf numFmtId="3" fontId="4" fillId="8" borderId="8" xfId="0" applyNumberFormat="1" applyFont="1" applyFill="1" applyBorder="1" applyAlignment="1">
      <alignment horizontal="right" vertical="center"/>
    </xf>
    <xf numFmtId="4" fontId="4" fillId="8" borderId="8" xfId="0" applyNumberFormat="1" applyFont="1" applyFill="1" applyBorder="1" applyAlignment="1">
      <alignment horizontal="left" vertical="center" wrapText="1"/>
    </xf>
    <xf numFmtId="0" fontId="12" fillId="0" borderId="8" xfId="0" applyFont="1" applyFill="1" applyBorder="1" applyAlignment="1">
      <alignment horizontal="center" vertical="center" wrapText="1"/>
    </xf>
    <xf numFmtId="0" fontId="7" fillId="2" borderId="8" xfId="0" applyFont="1" applyFill="1" applyBorder="1" applyAlignment="1">
      <alignment horizontal="center" vertical="center"/>
    </xf>
    <xf numFmtId="164" fontId="7" fillId="2" borderId="8" xfId="0" applyNumberFormat="1" applyFont="1" applyFill="1" applyBorder="1" applyAlignment="1">
      <alignment horizontal="center" vertical="center" wrapText="1"/>
    </xf>
    <xf numFmtId="0" fontId="0" fillId="8" borderId="8" xfId="0" applyFill="1" applyBorder="1" applyAlignment="1">
      <alignment horizontal="center" vertical="center"/>
    </xf>
    <xf numFmtId="4" fontId="4" fillId="8" borderId="8" xfId="0" applyNumberFormat="1" applyFont="1" applyFill="1" applyBorder="1" applyAlignment="1">
      <alignment horizontal="center" vertical="center"/>
    </xf>
    <xf numFmtId="4" fontId="4" fillId="8" borderId="8" xfId="0" applyNumberFormat="1" applyFont="1" applyFill="1" applyBorder="1" applyAlignment="1">
      <alignment horizontal="center" vertical="center" wrapText="1"/>
    </xf>
    <xf numFmtId="4" fontId="0" fillId="2" borderId="0" xfId="0" applyNumberFormat="1" applyFill="1" applyBorder="1" applyAlignment="1">
      <alignment horizontal="left" vertical="center" wrapText="1"/>
    </xf>
    <xf numFmtId="14" fontId="0" fillId="0" borderId="8" xfId="0" applyNumberFormat="1" applyFill="1" applyBorder="1" applyAlignment="1">
      <alignment vertical="center" wrapText="1"/>
    </xf>
    <xf numFmtId="0" fontId="0" fillId="8" borderId="8" xfId="0" applyFill="1" applyBorder="1"/>
    <xf numFmtId="3" fontId="4" fillId="8" borderId="8" xfId="0" applyNumberFormat="1" applyFont="1" applyFill="1" applyBorder="1"/>
    <xf numFmtId="0" fontId="4" fillId="8" borderId="8" xfId="0" applyFont="1" applyFill="1" applyBorder="1"/>
    <xf numFmtId="0" fontId="7" fillId="0" borderId="8" xfId="0" applyFont="1" applyFill="1" applyBorder="1" applyAlignment="1">
      <alignment vertical="center" wrapText="1"/>
    </xf>
    <xf numFmtId="0" fontId="11" fillId="0" borderId="8" xfId="0" applyFont="1" applyFill="1" applyBorder="1" applyAlignment="1">
      <alignment horizontal="left" vertical="center" wrapText="1"/>
    </xf>
    <xf numFmtId="0" fontId="0" fillId="0" borderId="8" xfId="0" applyFont="1" applyFill="1" applyBorder="1" applyAlignment="1">
      <alignment vertical="center" wrapText="1"/>
    </xf>
    <xf numFmtId="0" fontId="4" fillId="8" borderId="8" xfId="0" applyFont="1" applyFill="1" applyBorder="1" applyAlignment="1">
      <alignment horizontal="left" vertical="center"/>
    </xf>
    <xf numFmtId="3" fontId="0" fillId="0" borderId="0" xfId="0" applyNumberFormat="1" applyBorder="1"/>
    <xf numFmtId="3" fontId="0" fillId="0" borderId="8" xfId="0" applyNumberFormat="1" applyBorder="1" applyAlignment="1">
      <alignment horizontal="right" vertical="center"/>
    </xf>
    <xf numFmtId="3" fontId="0" fillId="0" borderId="8" xfId="0" applyNumberFormat="1" applyBorder="1" applyAlignment="1">
      <alignment horizontal="left" vertical="center" wrapText="1"/>
    </xf>
    <xf numFmtId="3" fontId="0" fillId="0" borderId="8" xfId="0" applyNumberFormat="1" applyBorder="1" applyAlignment="1">
      <alignment horizontal="center" vertical="center" wrapText="1"/>
    </xf>
    <xf numFmtId="0" fontId="6" fillId="8" borderId="8" xfId="0" applyFont="1" applyFill="1" applyBorder="1" applyAlignment="1">
      <alignment vertical="center" wrapText="1"/>
    </xf>
    <xf numFmtId="0" fontId="12" fillId="2" borderId="8" xfId="0" applyFont="1" applyFill="1" applyBorder="1" applyAlignment="1">
      <alignment horizontal="center" vertical="center"/>
    </xf>
    <xf numFmtId="3" fontId="4" fillId="2" borderId="0" xfId="0" applyNumberFormat="1" applyFont="1" applyFill="1"/>
    <xf numFmtId="3" fontId="4" fillId="2" borderId="16" xfId="0" applyNumberFormat="1" applyFont="1" applyFill="1" applyBorder="1" applyAlignment="1">
      <alignment horizontal="right" vertical="center" wrapText="1"/>
    </xf>
    <xf numFmtId="3" fontId="31" fillId="8" borderId="8" xfId="0" applyNumberFormat="1" applyFont="1" applyFill="1" applyBorder="1" applyAlignment="1">
      <alignment horizontal="right" vertical="center"/>
    </xf>
    <xf numFmtId="0" fontId="0" fillId="0" borderId="2" xfId="0" applyFont="1" applyBorder="1" applyAlignment="1">
      <alignment horizontal="center" vertical="center"/>
    </xf>
    <xf numFmtId="0" fontId="7" fillId="0" borderId="5" xfId="0" applyFont="1" applyBorder="1" applyAlignment="1">
      <alignment vertical="center" wrapText="1"/>
    </xf>
    <xf numFmtId="164" fontId="0" fillId="2" borderId="2" xfId="2"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right" vertical="center" wrapText="1"/>
    </xf>
    <xf numFmtId="3" fontId="2" fillId="2" borderId="3" xfId="0" applyNumberFormat="1" applyFont="1" applyFill="1" applyBorder="1" applyAlignment="1">
      <alignment horizontal="right" vertical="center"/>
    </xf>
    <xf numFmtId="3" fontId="30" fillId="0" borderId="4" xfId="0" applyNumberFormat="1" applyFont="1" applyBorder="1" applyAlignment="1">
      <alignment horizontal="left" vertical="center" wrapText="1"/>
    </xf>
    <xf numFmtId="0" fontId="7" fillId="0" borderId="9" xfId="0" applyFont="1" applyBorder="1" applyAlignment="1" applyProtection="1">
      <alignment wrapText="1"/>
      <protection locked="0"/>
    </xf>
    <xf numFmtId="3" fontId="16" fillId="2" borderId="2" xfId="0" applyNumberFormat="1" applyFont="1" applyFill="1" applyBorder="1" applyAlignment="1">
      <alignment horizontal="right" vertical="center" wrapText="1"/>
    </xf>
    <xf numFmtId="0" fontId="16" fillId="2" borderId="4" xfId="0" applyFont="1" applyFill="1" applyBorder="1" applyAlignment="1">
      <alignment horizontal="left" vertical="center" wrapText="1"/>
    </xf>
    <xf numFmtId="0" fontId="7" fillId="0" borderId="9" xfId="0" applyFont="1" applyBorder="1" applyAlignment="1">
      <alignment vertical="center" wrapText="1"/>
    </xf>
    <xf numFmtId="0" fontId="7" fillId="4" borderId="9" xfId="0" applyFont="1" applyFill="1" applyBorder="1" applyAlignment="1">
      <alignment vertical="center" wrapText="1"/>
    </xf>
    <xf numFmtId="1" fontId="2" fillId="2" borderId="10" xfId="0" applyNumberFormat="1" applyFont="1" applyFill="1" applyBorder="1" applyAlignment="1">
      <alignment horizontal="center" vertical="center" wrapText="1"/>
    </xf>
    <xf numFmtId="3" fontId="2" fillId="2" borderId="10" xfId="0" applyNumberFormat="1" applyFont="1" applyFill="1" applyBorder="1" applyAlignment="1">
      <alignment horizontal="right" vertical="center"/>
    </xf>
    <xf numFmtId="3" fontId="2" fillId="2" borderId="10" xfId="0" applyNumberFormat="1" applyFont="1" applyFill="1" applyBorder="1" applyAlignment="1">
      <alignment horizontal="right" vertical="center" wrapText="1"/>
    </xf>
    <xf numFmtId="0" fontId="7" fillId="2" borderId="9" xfId="0" applyFont="1" applyFill="1" applyBorder="1" applyAlignment="1">
      <alignment vertical="center" wrapText="1"/>
    </xf>
    <xf numFmtId="3" fontId="2" fillId="2" borderId="7" xfId="0" applyNumberFormat="1" applyFont="1" applyFill="1" applyBorder="1" applyAlignment="1">
      <alignment horizontal="right" vertical="center"/>
    </xf>
    <xf numFmtId="0" fontId="18" fillId="2" borderId="12" xfId="0" applyFont="1" applyFill="1" applyBorder="1" applyAlignment="1">
      <alignment horizontal="left" vertical="center" wrapText="1"/>
    </xf>
    <xf numFmtId="3" fontId="30" fillId="0" borderId="12" xfId="0" applyNumberFormat="1" applyFont="1" applyBorder="1" applyAlignment="1">
      <alignment horizontal="left" vertical="center" wrapText="1"/>
    </xf>
    <xf numFmtId="0" fontId="7" fillId="0" borderId="9" xfId="3" applyFont="1" applyBorder="1" applyAlignment="1">
      <alignment vertical="center" wrapText="1"/>
    </xf>
    <xf numFmtId="4" fontId="16" fillId="2" borderId="4" xfId="0" applyNumberFormat="1" applyFont="1" applyFill="1" applyBorder="1" applyAlignment="1">
      <alignment horizontal="left" vertical="center" wrapText="1"/>
    </xf>
    <xf numFmtId="0" fontId="0" fillId="0" borderId="6" xfId="0" applyFont="1" applyBorder="1" applyAlignment="1">
      <alignment horizontal="center" vertical="center"/>
    </xf>
    <xf numFmtId="49" fontId="30" fillId="0" borderId="12" xfId="0" applyNumberFormat="1" applyFont="1" applyFill="1" applyBorder="1" applyAlignment="1">
      <alignment horizontal="left" vertical="center" wrapText="1"/>
    </xf>
    <xf numFmtId="164" fontId="0" fillId="2" borderId="2" xfId="0" applyNumberFormat="1" applyFont="1" applyFill="1" applyBorder="1" applyAlignment="1">
      <alignment horizontal="center" vertical="center" wrapText="1"/>
    </xf>
    <xf numFmtId="3" fontId="2" fillId="2" borderId="2" xfId="0" applyNumberFormat="1" applyFont="1" applyFill="1" applyBorder="1" applyAlignment="1">
      <alignment vertical="center"/>
    </xf>
    <xf numFmtId="3" fontId="30" fillId="0" borderId="4" xfId="0" applyNumberFormat="1" applyFont="1" applyFill="1" applyBorder="1" applyAlignment="1">
      <alignment horizontal="left" vertical="center" wrapText="1"/>
    </xf>
    <xf numFmtId="3" fontId="30" fillId="0" borderId="8" xfId="0" applyNumberFormat="1" applyFont="1" applyFill="1" applyBorder="1" applyAlignment="1">
      <alignment horizontal="left" vertical="center" wrapText="1"/>
    </xf>
    <xf numFmtId="0" fontId="0" fillId="2" borderId="6" xfId="0" applyFont="1" applyFill="1" applyBorder="1" applyAlignment="1">
      <alignment horizontal="center" vertical="center"/>
    </xf>
    <xf numFmtId="0" fontId="7" fillId="4" borderId="11" xfId="0" applyFont="1" applyFill="1" applyBorder="1" applyAlignment="1">
      <alignment vertical="center" wrapText="1"/>
    </xf>
    <xf numFmtId="0" fontId="7" fillId="0" borderId="11" xfId="3" applyFont="1" applyBorder="1" applyAlignment="1">
      <alignment vertical="center" wrapText="1"/>
    </xf>
    <xf numFmtId="49" fontId="30" fillId="0" borderId="12" xfId="0" applyNumberFormat="1" applyFont="1" applyBorder="1" applyAlignment="1">
      <alignment horizontal="left" vertical="center" wrapText="1"/>
    </xf>
    <xf numFmtId="0" fontId="2" fillId="2" borderId="10" xfId="0" applyFont="1" applyFill="1" applyBorder="1" applyAlignment="1">
      <alignment horizontal="center" vertical="center" wrapText="1"/>
    </xf>
    <xf numFmtId="3" fontId="2" fillId="2" borderId="10" xfId="0" applyNumberFormat="1" applyFont="1" applyFill="1" applyBorder="1" applyAlignment="1">
      <alignment vertical="center"/>
    </xf>
    <xf numFmtId="0" fontId="0" fillId="4" borderId="9" xfId="0" applyFont="1" applyFill="1" applyBorder="1" applyAlignment="1">
      <alignment vertical="center" wrapText="1"/>
    </xf>
    <xf numFmtId="4" fontId="4" fillId="2" borderId="17" xfId="0" applyNumberFormat="1" applyFont="1" applyFill="1" applyBorder="1" applyAlignment="1">
      <alignment horizontal="left" vertical="center" wrapText="1"/>
    </xf>
    <xf numFmtId="4" fontId="0" fillId="2" borderId="26" xfId="0" applyNumberFormat="1" applyFill="1" applyBorder="1" applyAlignment="1">
      <alignment horizontal="center" vertical="center" wrapText="1"/>
    </xf>
    <xf numFmtId="0" fontId="0" fillId="0" borderId="0" xfId="0" applyFont="1" applyAlignment="1">
      <alignment horizontal="center" vertical="center"/>
    </xf>
    <xf numFmtId="0" fontId="0" fillId="0" borderId="0" xfId="0" applyFont="1"/>
    <xf numFmtId="0" fontId="26" fillId="3" borderId="13" xfId="0" applyFont="1" applyFill="1" applyBorder="1" applyAlignment="1">
      <alignment horizontal="center" vertical="center" wrapText="1"/>
    </xf>
    <xf numFmtId="0" fontId="26" fillId="3" borderId="16" xfId="0" applyFont="1" applyFill="1" applyBorder="1" applyAlignment="1">
      <alignment horizontal="center" vertical="center"/>
    </xf>
    <xf numFmtId="0" fontId="26" fillId="3" borderId="19" xfId="0" applyFont="1" applyFill="1" applyBorder="1" applyAlignment="1">
      <alignment horizontal="center" vertical="center"/>
    </xf>
    <xf numFmtId="0" fontId="26" fillId="3" borderId="16" xfId="0" applyFont="1" applyFill="1" applyBorder="1" applyAlignment="1">
      <alignment horizontal="center" vertical="center" wrapText="1"/>
    </xf>
    <xf numFmtId="0" fontId="26" fillId="3" borderId="17" xfId="0" applyFont="1" applyFill="1" applyBorder="1" applyAlignment="1">
      <alignment horizontal="center" vertical="center" wrapText="1"/>
    </xf>
    <xf numFmtId="0" fontId="0" fillId="0" borderId="5" xfId="0" applyFont="1" applyBorder="1" applyAlignment="1">
      <alignment horizontal="center" vertical="center"/>
    </xf>
    <xf numFmtId="0" fontId="0" fillId="0" borderId="10" xfId="0" applyFont="1" applyBorder="1" applyAlignment="1">
      <alignment horizontal="center" vertical="center"/>
    </xf>
    <xf numFmtId="0" fontId="0" fillId="0" borderId="1" xfId="0" applyFont="1" applyBorder="1" applyAlignment="1">
      <alignment vertical="center" wrapText="1"/>
    </xf>
    <xf numFmtId="0" fontId="9" fillId="0" borderId="2" xfId="0" applyFont="1" applyBorder="1" applyAlignment="1">
      <alignment horizontal="center" vertical="center" wrapText="1"/>
    </xf>
    <xf numFmtId="0" fontId="9" fillId="2" borderId="2" xfId="0" applyFont="1" applyFill="1" applyBorder="1" applyAlignment="1">
      <alignment horizontal="right" vertical="center" wrapText="1"/>
    </xf>
    <xf numFmtId="0" fontId="9" fillId="2" borderId="4" xfId="0" applyFont="1" applyFill="1" applyBorder="1" applyAlignment="1">
      <alignment horizontal="right" vertical="center" wrapText="1"/>
    </xf>
    <xf numFmtId="0" fontId="0" fillId="0" borderId="9" xfId="0" applyFont="1" applyBorder="1" applyAlignment="1">
      <alignment horizontal="center" vertical="center"/>
    </xf>
    <xf numFmtId="0" fontId="0" fillId="0" borderId="6" xfId="0" applyFont="1" applyBorder="1" applyAlignment="1" applyProtection="1">
      <alignment wrapText="1"/>
      <protection locked="0"/>
    </xf>
    <xf numFmtId="0" fontId="9" fillId="0" borderId="8" xfId="0" applyFont="1" applyBorder="1" applyAlignment="1">
      <alignment horizontal="center" vertical="center" wrapText="1"/>
    </xf>
    <xf numFmtId="3" fontId="9" fillId="2" borderId="2" xfId="0" applyNumberFormat="1" applyFont="1" applyFill="1" applyBorder="1" applyAlignment="1">
      <alignment horizontal="right" vertical="center"/>
    </xf>
    <xf numFmtId="3" fontId="9" fillId="2" borderId="4" xfId="0" applyNumberFormat="1" applyFont="1" applyFill="1" applyBorder="1" applyAlignment="1">
      <alignment horizontal="right" vertical="center"/>
    </xf>
    <xf numFmtId="0" fontId="0" fillId="0" borderId="6" xfId="0" applyFont="1" applyBorder="1" applyAlignment="1">
      <alignment vertical="center" wrapText="1"/>
    </xf>
    <xf numFmtId="0" fontId="0" fillId="4" borderId="6" xfId="0" applyFont="1" applyFill="1" applyBorder="1" applyAlignment="1">
      <alignment vertical="center" wrapText="1"/>
    </xf>
    <xf numFmtId="3" fontId="9" fillId="2" borderId="10" xfId="0" applyNumberFormat="1" applyFont="1" applyFill="1" applyBorder="1" applyAlignment="1">
      <alignment horizontal="right" vertical="center"/>
    </xf>
    <xf numFmtId="3" fontId="9" fillId="2" borderId="10" xfId="0" applyNumberFormat="1" applyFont="1" applyFill="1" applyBorder="1" applyAlignment="1">
      <alignment horizontal="right" vertical="center" wrapText="1"/>
    </xf>
    <xf numFmtId="3" fontId="9" fillId="2" borderId="12" xfId="0" applyNumberFormat="1" applyFont="1" applyFill="1" applyBorder="1" applyAlignment="1">
      <alignment horizontal="right" vertical="center"/>
    </xf>
    <xf numFmtId="0" fontId="0" fillId="2" borderId="6" xfId="0" applyFont="1" applyFill="1" applyBorder="1" applyAlignment="1">
      <alignment vertical="center" wrapText="1"/>
    </xf>
    <xf numFmtId="0" fontId="9" fillId="2" borderId="8" xfId="0" applyFont="1" applyFill="1" applyBorder="1" applyAlignment="1">
      <alignment horizontal="center" vertical="center" wrapText="1"/>
    </xf>
    <xf numFmtId="3" fontId="9" fillId="2" borderId="8" xfId="0" applyNumberFormat="1" applyFont="1" applyFill="1" applyBorder="1" applyAlignment="1">
      <alignment horizontal="right" vertical="center"/>
    </xf>
    <xf numFmtId="3" fontId="9" fillId="2" borderId="8" xfId="0" applyNumberFormat="1" applyFont="1" applyFill="1" applyBorder="1" applyAlignment="1">
      <alignment vertical="center"/>
    </xf>
    <xf numFmtId="0" fontId="0" fillId="0" borderId="13" xfId="0" applyFont="1" applyBorder="1" applyAlignment="1">
      <alignment horizontal="center" vertical="center"/>
    </xf>
    <xf numFmtId="0" fontId="34" fillId="2" borderId="16" xfId="0" applyFont="1" applyFill="1" applyBorder="1" applyAlignment="1">
      <alignment vertical="center" wrapText="1"/>
    </xf>
    <xf numFmtId="0" fontId="34" fillId="2" borderId="16" xfId="0" applyFont="1" applyFill="1" applyBorder="1" applyAlignment="1">
      <alignment horizontal="center" vertical="center"/>
    </xf>
    <xf numFmtId="3" fontId="34" fillId="2" borderId="16" xfId="0" applyNumberFormat="1" applyFont="1" applyFill="1" applyBorder="1" applyAlignment="1">
      <alignment horizontal="right" vertical="center" wrapText="1"/>
    </xf>
    <xf numFmtId="3" fontId="34" fillId="2" borderId="17" xfId="0" applyNumberFormat="1" applyFont="1" applyFill="1" applyBorder="1" applyAlignment="1">
      <alignment horizontal="right" vertical="center" wrapText="1"/>
    </xf>
    <xf numFmtId="0" fontId="9" fillId="2" borderId="2" xfId="0" applyFont="1" applyFill="1" applyBorder="1" applyAlignment="1">
      <alignment horizontal="center" vertical="center"/>
    </xf>
    <xf numFmtId="0" fontId="9" fillId="2" borderId="8" xfId="0" applyFont="1" applyFill="1" applyBorder="1" applyAlignment="1">
      <alignment horizontal="center" vertical="center"/>
    </xf>
    <xf numFmtId="0" fontId="29" fillId="2" borderId="8" xfId="0" applyFont="1" applyFill="1" applyBorder="1" applyAlignment="1">
      <alignment vertical="center" wrapText="1"/>
    </xf>
    <xf numFmtId="0" fontId="0" fillId="2" borderId="1" xfId="0" applyFont="1" applyFill="1" applyBorder="1" applyAlignment="1">
      <alignment horizontal="left" vertical="center" wrapText="1"/>
    </xf>
    <xf numFmtId="0" fontId="9" fillId="0" borderId="6" xfId="0" applyFont="1" applyBorder="1" applyAlignment="1">
      <alignment horizontal="left" vertical="center" wrapText="1"/>
    </xf>
    <xf numFmtId="0" fontId="9" fillId="0" borderId="8" xfId="0" applyFont="1" applyBorder="1" applyAlignment="1">
      <alignment horizontal="center" vertical="center"/>
    </xf>
    <xf numFmtId="0" fontId="0" fillId="0" borderId="1" xfId="0" applyFont="1" applyFill="1" applyBorder="1" applyAlignment="1">
      <alignment horizontal="left" vertical="center" wrapText="1"/>
    </xf>
    <xf numFmtId="0" fontId="35" fillId="0" borderId="2" xfId="0" applyFont="1" applyFill="1" applyBorder="1" applyAlignment="1">
      <alignment horizontal="center" vertical="center"/>
    </xf>
    <xf numFmtId="0" fontId="0" fillId="0" borderId="15" xfId="0" applyFont="1" applyFill="1" applyBorder="1" applyAlignment="1">
      <alignment horizontal="center" vertical="center"/>
    </xf>
    <xf numFmtId="14" fontId="0" fillId="0" borderId="1" xfId="0" applyNumberFormat="1" applyFont="1" applyFill="1" applyBorder="1" applyAlignment="1">
      <alignment vertical="center" wrapText="1"/>
    </xf>
    <xf numFmtId="0" fontId="9" fillId="2" borderId="1" xfId="0" applyFont="1" applyFill="1" applyBorder="1" applyAlignment="1">
      <alignment horizontal="center" vertical="center"/>
    </xf>
    <xf numFmtId="3" fontId="9" fillId="2" borderId="3" xfId="0" applyNumberFormat="1" applyFont="1" applyFill="1" applyBorder="1" applyAlignment="1">
      <alignment horizontal="right" vertical="center"/>
    </xf>
    <xf numFmtId="3" fontId="9" fillId="2" borderId="25" xfId="0" applyNumberFormat="1" applyFont="1" applyFill="1" applyBorder="1" applyAlignment="1">
      <alignment horizontal="right" vertical="center"/>
    </xf>
    <xf numFmtId="14" fontId="0" fillId="0" borderId="6" xfId="0" applyNumberFormat="1" applyFont="1" applyFill="1" applyBorder="1" applyAlignment="1">
      <alignment vertical="center" wrapText="1"/>
    </xf>
    <xf numFmtId="0" fontId="9" fillId="2" borderId="6" xfId="0" applyFont="1" applyFill="1" applyBorder="1" applyAlignment="1">
      <alignment horizontal="center" vertical="center"/>
    </xf>
    <xf numFmtId="0" fontId="0" fillId="0" borderId="11" xfId="0" applyFont="1" applyBorder="1" applyAlignment="1">
      <alignment horizontal="center" vertical="center"/>
    </xf>
    <xf numFmtId="0" fontId="0" fillId="0" borderId="10" xfId="0" applyFont="1" applyFill="1" applyBorder="1" applyAlignment="1">
      <alignment horizontal="center" vertical="center"/>
    </xf>
    <xf numFmtId="14" fontId="0" fillId="0" borderId="24" xfId="0" applyNumberFormat="1" applyFont="1" applyFill="1" applyBorder="1" applyAlignment="1">
      <alignment vertical="center" wrapText="1"/>
    </xf>
    <xf numFmtId="0" fontId="9" fillId="2" borderId="24" xfId="0" applyFont="1" applyFill="1" applyBorder="1" applyAlignment="1">
      <alignment horizontal="center" vertical="center"/>
    </xf>
    <xf numFmtId="3" fontId="9" fillId="2" borderId="26" xfId="0" applyNumberFormat="1" applyFont="1" applyFill="1" applyBorder="1" applyAlignment="1">
      <alignment horizontal="right" vertical="center"/>
    </xf>
    <xf numFmtId="3" fontId="9" fillId="2" borderId="31" xfId="0" applyNumberFormat="1" applyFont="1" applyFill="1" applyBorder="1" applyAlignment="1">
      <alignment horizontal="right" vertical="center"/>
    </xf>
    <xf numFmtId="0" fontId="0" fillId="0" borderId="2" xfId="0" applyFont="1" applyFill="1" applyBorder="1" applyAlignment="1">
      <alignment horizontal="center" vertical="center"/>
    </xf>
    <xf numFmtId="0" fontId="35" fillId="0" borderId="1" xfId="0" applyFont="1" applyFill="1" applyBorder="1" applyAlignment="1">
      <alignment horizontal="center" vertical="center"/>
    </xf>
    <xf numFmtId="3" fontId="9" fillId="0" borderId="2" xfId="0" applyNumberFormat="1" applyFont="1" applyFill="1" applyBorder="1" applyAlignment="1">
      <alignment horizontal="right" vertical="center"/>
    </xf>
    <xf numFmtId="3" fontId="9" fillId="0" borderId="4" xfId="0" applyNumberFormat="1" applyFont="1" applyFill="1" applyBorder="1" applyAlignment="1">
      <alignment horizontal="right" vertical="center"/>
    </xf>
    <xf numFmtId="0" fontId="0" fillId="0" borderId="6" xfId="0" applyFont="1" applyFill="1" applyBorder="1" applyAlignment="1">
      <alignment vertical="center" wrapText="1"/>
    </xf>
    <xf numFmtId="0" fontId="9" fillId="0" borderId="6" xfId="0" applyFont="1" applyFill="1" applyBorder="1" applyAlignment="1">
      <alignment horizontal="center" vertical="center"/>
    </xf>
    <xf numFmtId="3" fontId="9" fillId="0" borderId="8" xfId="0" applyNumberFormat="1" applyFont="1" applyFill="1" applyBorder="1" applyAlignment="1">
      <alignment horizontal="right" vertical="center"/>
    </xf>
    <xf numFmtId="0" fontId="9" fillId="0" borderId="8" xfId="0" applyFont="1" applyFill="1" applyBorder="1" applyAlignment="1">
      <alignment horizontal="center" vertical="center"/>
    </xf>
    <xf numFmtId="3" fontId="9" fillId="0" borderId="8" xfId="0" applyNumberFormat="1" applyFont="1" applyFill="1" applyBorder="1" applyAlignment="1">
      <alignment horizontal="right" vertical="center" wrapText="1"/>
    </xf>
    <xf numFmtId="0" fontId="9" fillId="0" borderId="6" xfId="0" applyFont="1" applyFill="1" applyBorder="1" applyAlignment="1">
      <alignment vertical="center" wrapText="1"/>
    </xf>
    <xf numFmtId="3" fontId="9" fillId="0" borderId="10" xfId="0" applyNumberFormat="1" applyFont="1" applyFill="1" applyBorder="1" applyAlignment="1">
      <alignment horizontal="right" vertical="center" wrapText="1"/>
    </xf>
    <xf numFmtId="3" fontId="9" fillId="0" borderId="12" xfId="0" applyNumberFormat="1" applyFont="1" applyFill="1" applyBorder="1" applyAlignment="1">
      <alignment horizontal="right" vertical="center"/>
    </xf>
    <xf numFmtId="3" fontId="9" fillId="0" borderId="2" xfId="0" applyNumberFormat="1" applyFont="1" applyBorder="1" applyAlignment="1">
      <alignment horizontal="right" vertical="center"/>
    </xf>
    <xf numFmtId="3" fontId="9" fillId="0" borderId="4" xfId="0" applyNumberFormat="1" applyFont="1" applyBorder="1" applyAlignment="1">
      <alignment horizontal="right" vertical="center"/>
    </xf>
    <xf numFmtId="14" fontId="0" fillId="0" borderId="32" xfId="0" applyNumberFormat="1" applyFont="1" applyFill="1" applyBorder="1" applyAlignment="1">
      <alignment vertical="center" wrapText="1"/>
    </xf>
    <xf numFmtId="0" fontId="9" fillId="2" borderId="32" xfId="0" applyFont="1" applyFill="1" applyBorder="1" applyAlignment="1">
      <alignment horizontal="center" vertical="center"/>
    </xf>
    <xf numFmtId="3" fontId="9" fillId="0" borderId="22" xfId="0" applyNumberFormat="1" applyFont="1" applyBorder="1" applyAlignment="1">
      <alignment horizontal="right" vertical="center"/>
    </xf>
    <xf numFmtId="3" fontId="9" fillId="0" borderId="31" xfId="0" applyNumberFormat="1" applyFont="1" applyBorder="1" applyAlignment="1">
      <alignment horizontal="right" vertical="center"/>
    </xf>
    <xf numFmtId="0" fontId="29" fillId="0" borderId="2" xfId="0" applyFont="1" applyFill="1" applyBorder="1" applyAlignment="1">
      <alignment vertical="center" wrapText="1"/>
    </xf>
    <xf numFmtId="0" fontId="9" fillId="0" borderId="2" xfId="0" applyFont="1" applyBorder="1" applyAlignment="1">
      <alignment horizontal="center" vertical="center"/>
    </xf>
    <xf numFmtId="0" fontId="29" fillId="0" borderId="8" xfId="0" applyFont="1" applyFill="1" applyBorder="1" applyAlignment="1">
      <alignment vertical="center" wrapText="1"/>
    </xf>
    <xf numFmtId="0" fontId="0" fillId="2" borderId="8" xfId="0" applyFont="1" applyFill="1" applyBorder="1" applyAlignment="1">
      <alignment vertical="center" wrapText="1"/>
    </xf>
    <xf numFmtId="0" fontId="0" fillId="2" borderId="10" xfId="0" applyFont="1" applyFill="1" applyBorder="1" applyAlignment="1">
      <alignment vertical="center" wrapText="1"/>
    </xf>
    <xf numFmtId="0" fontId="9" fillId="2" borderId="10" xfId="0" applyFont="1" applyFill="1" applyBorder="1" applyAlignment="1">
      <alignment horizontal="center" vertical="center"/>
    </xf>
    <xf numFmtId="3" fontId="9" fillId="2" borderId="18" xfId="0" applyNumberFormat="1" applyFont="1" applyFill="1" applyBorder="1" applyAlignment="1">
      <alignment horizontal="right" vertical="center"/>
    </xf>
    <xf numFmtId="0" fontId="0" fillId="2" borderId="1" xfId="0" applyFont="1" applyFill="1" applyBorder="1" applyAlignment="1">
      <alignment vertical="center" wrapText="1"/>
    </xf>
    <xf numFmtId="3" fontId="9" fillId="2" borderId="2" xfId="0" applyNumberFormat="1" applyFont="1" applyFill="1" applyBorder="1" applyAlignment="1">
      <alignment vertical="center"/>
    </xf>
    <xf numFmtId="3" fontId="9" fillId="2" borderId="12" xfId="0" applyNumberFormat="1" applyFont="1" applyFill="1" applyBorder="1" applyAlignment="1">
      <alignment vertical="center"/>
    </xf>
    <xf numFmtId="0" fontId="0" fillId="2" borderId="6" xfId="0" applyFont="1" applyFill="1" applyBorder="1" applyAlignment="1">
      <alignment horizontal="left" vertical="center" wrapText="1"/>
    </xf>
    <xf numFmtId="0" fontId="0" fillId="0" borderId="6" xfId="0" applyFont="1" applyFill="1" applyBorder="1" applyAlignment="1">
      <alignment horizontal="left" vertical="center" wrapText="1"/>
    </xf>
    <xf numFmtId="49" fontId="9" fillId="0" borderId="8" xfId="0" applyNumberFormat="1" applyFont="1" applyFill="1" applyBorder="1" applyAlignment="1">
      <alignment horizontal="center" vertical="center"/>
    </xf>
    <xf numFmtId="3" fontId="9" fillId="0" borderId="23" xfId="0" applyNumberFormat="1" applyFont="1" applyFill="1" applyBorder="1" applyAlignment="1">
      <alignment horizontal="right" vertical="center"/>
    </xf>
    <xf numFmtId="0" fontId="0" fillId="2" borderId="9" xfId="0" applyFont="1" applyFill="1" applyBorder="1" applyAlignment="1">
      <alignment horizontal="center" vertical="center"/>
    </xf>
    <xf numFmtId="0" fontId="35" fillId="2" borderId="8" xfId="0" applyFont="1" applyFill="1" applyBorder="1" applyAlignment="1">
      <alignment horizontal="center" vertical="center"/>
    </xf>
    <xf numFmtId="3" fontId="9" fillId="2" borderId="12" xfId="0" applyNumberFormat="1" applyFont="1" applyFill="1" applyBorder="1" applyAlignment="1">
      <alignment horizontal="right" vertical="center" wrapText="1"/>
    </xf>
    <xf numFmtId="3" fontId="9" fillId="2" borderId="4" xfId="0" applyNumberFormat="1" applyFont="1" applyFill="1" applyBorder="1" applyAlignment="1">
      <alignment horizontal="right" vertical="center" wrapText="1"/>
    </xf>
    <xf numFmtId="0" fontId="0" fillId="0" borderId="24" xfId="0" applyFont="1" applyFill="1" applyBorder="1" applyAlignment="1">
      <alignment vertical="center" wrapText="1"/>
    </xf>
    <xf numFmtId="3" fontId="9" fillId="0" borderId="10" xfId="0" applyNumberFormat="1" applyFont="1" applyFill="1" applyBorder="1" applyAlignment="1">
      <alignment vertical="center"/>
    </xf>
    <xf numFmtId="3" fontId="9" fillId="0" borderId="31" xfId="0" applyNumberFormat="1" applyFont="1" applyFill="1" applyBorder="1" applyAlignment="1">
      <alignment horizontal="right" vertical="center"/>
    </xf>
    <xf numFmtId="0" fontId="0" fillId="2" borderId="24" xfId="0" applyFont="1" applyFill="1" applyBorder="1" applyAlignment="1">
      <alignment vertical="center" wrapText="1"/>
    </xf>
    <xf numFmtId="49" fontId="0" fillId="2" borderId="6" xfId="1" applyNumberFormat="1" applyFont="1" applyFill="1" applyBorder="1" applyAlignment="1">
      <alignment horizontal="left" vertical="center" wrapText="1"/>
    </xf>
    <xf numFmtId="0" fontId="0" fillId="0" borderId="1" xfId="0" applyFont="1" applyFill="1" applyBorder="1" applyAlignment="1">
      <alignment vertical="center" wrapText="1"/>
    </xf>
    <xf numFmtId="3" fontId="9" fillId="0" borderId="10" xfId="0" applyNumberFormat="1" applyFont="1" applyFill="1" applyBorder="1" applyAlignment="1">
      <alignment horizontal="right" vertical="center"/>
    </xf>
    <xf numFmtId="0" fontId="0" fillId="4" borderId="1" xfId="0" applyFont="1" applyFill="1" applyBorder="1" applyAlignment="1">
      <alignment vertical="center" wrapText="1"/>
    </xf>
    <xf numFmtId="0" fontId="9" fillId="0" borderId="24" xfId="0" applyFont="1" applyBorder="1" applyAlignment="1">
      <alignment horizontal="left" vertical="center" wrapText="1"/>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4" borderId="15" xfId="0" applyFont="1" applyFill="1" applyBorder="1" applyAlignment="1">
      <alignment vertical="center" wrapText="1"/>
    </xf>
    <xf numFmtId="0" fontId="9" fillId="2" borderId="15" xfId="0" applyFont="1" applyFill="1" applyBorder="1" applyAlignment="1">
      <alignment horizontal="center" vertical="center"/>
    </xf>
    <xf numFmtId="3" fontId="9" fillId="2" borderId="15" xfId="0" applyNumberFormat="1" applyFont="1" applyFill="1" applyBorder="1" applyAlignment="1">
      <alignment horizontal="right" vertical="center"/>
    </xf>
    <xf numFmtId="3" fontId="9" fillId="2" borderId="15" xfId="0" applyNumberFormat="1" applyFont="1" applyFill="1" applyBorder="1" applyAlignment="1">
      <alignment vertical="center"/>
    </xf>
    <xf numFmtId="0" fontId="0" fillId="0" borderId="1" xfId="3" applyFont="1" applyBorder="1" applyAlignment="1">
      <alignment vertical="center" wrapText="1"/>
    </xf>
    <xf numFmtId="0" fontId="0" fillId="0" borderId="2" xfId="0" applyFont="1" applyBorder="1" applyAlignment="1">
      <alignment vertical="center" wrapText="1"/>
    </xf>
    <xf numFmtId="0" fontId="0" fillId="0" borderId="33" xfId="0" applyFont="1" applyBorder="1" applyAlignment="1">
      <alignment horizontal="center" vertical="center"/>
    </xf>
    <xf numFmtId="0" fontId="0" fillId="0" borderId="22" xfId="0" applyFont="1" applyBorder="1" applyAlignment="1">
      <alignment horizontal="center" vertical="center"/>
    </xf>
    <xf numFmtId="0" fontId="0" fillId="0" borderId="32" xfId="0" applyFont="1" applyBorder="1" applyAlignment="1">
      <alignment vertical="center" wrapText="1"/>
    </xf>
    <xf numFmtId="3" fontId="9" fillId="2" borderId="22" xfId="0" applyNumberFormat="1" applyFont="1" applyFill="1" applyBorder="1" applyAlignment="1">
      <alignment horizontal="right" vertical="center"/>
    </xf>
    <xf numFmtId="3" fontId="9" fillId="2" borderId="22" xfId="0" applyNumberFormat="1" applyFont="1" applyFill="1" applyBorder="1" applyAlignment="1">
      <alignment vertical="center"/>
    </xf>
    <xf numFmtId="0" fontId="9" fillId="2" borderId="2" xfId="0" applyFont="1" applyFill="1" applyBorder="1" applyAlignment="1">
      <alignment vertical="center" wrapText="1"/>
    </xf>
    <xf numFmtId="0" fontId="9" fillId="0" borderId="0" xfId="0" applyFont="1"/>
    <xf numFmtId="3" fontId="0" fillId="0" borderId="0" xfId="0" applyNumberFormat="1" applyFont="1"/>
    <xf numFmtId="3" fontId="9" fillId="2" borderId="23" xfId="0" applyNumberFormat="1" applyFont="1" applyFill="1" applyBorder="1" applyAlignment="1">
      <alignment horizontal="right" vertical="center"/>
    </xf>
    <xf numFmtId="14" fontId="0" fillId="2" borderId="6" xfId="0" applyNumberFormat="1" applyFont="1" applyFill="1" applyBorder="1" applyAlignment="1">
      <alignment vertical="center" wrapText="1"/>
    </xf>
    <xf numFmtId="0" fontId="0" fillId="0" borderId="6" xfId="0" applyFill="1" applyBorder="1" applyAlignment="1">
      <alignment horizontal="left" vertical="center" wrapText="1"/>
    </xf>
    <xf numFmtId="49" fontId="9" fillId="0" borderId="10" xfId="0" applyNumberFormat="1" applyFont="1" applyFill="1" applyBorder="1" applyAlignment="1">
      <alignment horizontal="center" vertical="center"/>
    </xf>
    <xf numFmtId="3" fontId="9" fillId="0" borderId="35" xfId="0" applyNumberFormat="1" applyFont="1" applyFill="1" applyBorder="1" applyAlignment="1">
      <alignment horizontal="right" vertical="center"/>
    </xf>
    <xf numFmtId="0" fontId="9" fillId="2" borderId="6" xfId="0" applyFont="1" applyFill="1" applyBorder="1" applyAlignment="1">
      <alignment horizontal="left" vertical="center" wrapText="1"/>
    </xf>
    <xf numFmtId="0" fontId="2" fillId="2" borderId="2" xfId="0" applyFont="1" applyFill="1" applyBorder="1" applyAlignment="1">
      <alignment horizontal="center" vertical="center"/>
    </xf>
    <xf numFmtId="0" fontId="0" fillId="0" borderId="10" xfId="0" applyBorder="1" applyAlignment="1">
      <alignment horizontal="center" vertical="center"/>
    </xf>
    <xf numFmtId="0" fontId="7" fillId="2" borderId="8" xfId="0" applyFont="1" applyFill="1" applyBorder="1" applyAlignment="1">
      <alignment horizontal="left" vertical="center" wrapText="1"/>
    </xf>
    <xf numFmtId="3" fontId="7" fillId="2" borderId="8" xfId="0" applyNumberFormat="1" applyFont="1" applyFill="1" applyBorder="1" applyAlignment="1">
      <alignment horizontal="right" vertical="center"/>
    </xf>
    <xf numFmtId="164" fontId="0" fillId="0" borderId="8" xfId="0" applyNumberFormat="1" applyFont="1" applyFill="1" applyBorder="1" applyAlignment="1">
      <alignment horizontal="center" vertical="center" wrapText="1"/>
    </xf>
    <xf numFmtId="0" fontId="0" fillId="0" borderId="8" xfId="0" applyFont="1" applyFill="1" applyBorder="1" applyAlignment="1">
      <alignment horizontal="center" vertical="center" wrapText="1"/>
    </xf>
    <xf numFmtId="3" fontId="0" fillId="0" borderId="8" xfId="0" applyNumberFormat="1" applyFont="1" applyBorder="1" applyAlignment="1">
      <alignment vertical="center"/>
    </xf>
    <xf numFmtId="14" fontId="0" fillId="0" borderId="8" xfId="0" applyNumberFormat="1" applyFont="1" applyFill="1" applyBorder="1" applyAlignment="1">
      <alignment vertical="center" wrapText="1"/>
    </xf>
    <xf numFmtId="3" fontId="0" fillId="0" borderId="8" xfId="0" applyNumberFormat="1" applyFont="1" applyFill="1" applyBorder="1" applyAlignment="1">
      <alignment horizontal="right" vertical="center" wrapText="1"/>
    </xf>
    <xf numFmtId="0" fontId="4" fillId="0" borderId="0" xfId="0" applyFont="1"/>
    <xf numFmtId="0" fontId="0" fillId="0" borderId="5" xfId="0" applyBorder="1" applyAlignment="1">
      <alignment horizontal="center" vertical="center"/>
    </xf>
    <xf numFmtId="0" fontId="0" fillId="0" borderId="8" xfId="0" applyBorder="1" applyAlignment="1">
      <alignment horizontal="center" vertical="center"/>
    </xf>
    <xf numFmtId="0" fontId="0" fillId="2" borderId="8" xfId="0" applyFill="1" applyBorder="1" applyAlignment="1">
      <alignment vertical="center" wrapText="1"/>
    </xf>
    <xf numFmtId="3" fontId="0" fillId="2" borderId="8" xfId="0" applyNumberFormat="1" applyFont="1" applyFill="1" applyBorder="1" applyAlignment="1">
      <alignment vertical="center"/>
    </xf>
    <xf numFmtId="0" fontId="15" fillId="0" borderId="8" xfId="0" applyFont="1" applyBorder="1" applyAlignment="1">
      <alignment horizontal="center" vertical="center" wrapText="1"/>
    </xf>
    <xf numFmtId="0" fontId="0" fillId="0" borderId="12" xfId="0" applyBorder="1" applyAlignment="1">
      <alignment horizontal="center" vertical="center"/>
    </xf>
    <xf numFmtId="0" fontId="0" fillId="0" borderId="9" xfId="0" applyBorder="1" applyAlignment="1">
      <alignment horizontal="center" vertical="center"/>
    </xf>
    <xf numFmtId="49" fontId="2" fillId="2" borderId="8" xfId="1" applyNumberFormat="1" applyFont="1" applyFill="1" applyBorder="1" applyAlignment="1">
      <alignment horizontal="left" vertical="center" wrapText="1"/>
    </xf>
    <xf numFmtId="0" fontId="15" fillId="0" borderId="8" xfId="0" applyFont="1" applyBorder="1" applyAlignment="1">
      <alignment horizontal="center" vertical="center"/>
    </xf>
    <xf numFmtId="0" fontId="0" fillId="2" borderId="10" xfId="1" applyFont="1" applyFill="1" applyBorder="1" applyAlignment="1">
      <alignment vertical="center" wrapText="1"/>
    </xf>
    <xf numFmtId="0" fontId="0" fillId="2" borderId="10" xfId="0" applyFont="1"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3" fontId="0" fillId="2" borderId="10" xfId="0" applyNumberFormat="1" applyFont="1" applyFill="1" applyBorder="1" applyAlignment="1">
      <alignment horizontal="right" vertical="center"/>
    </xf>
    <xf numFmtId="3" fontId="0" fillId="2" borderId="10" xfId="0" applyNumberFormat="1" applyFont="1" applyFill="1" applyBorder="1" applyAlignment="1">
      <alignment horizontal="right" vertical="center" wrapText="1"/>
    </xf>
    <xf numFmtId="0" fontId="16" fillId="2" borderId="10" xfId="0" applyFont="1" applyFill="1" applyBorder="1" applyAlignment="1">
      <alignment vertical="center" wrapText="1"/>
    </xf>
    <xf numFmtId="0" fontId="15" fillId="0" borderId="10" xfId="0" applyFont="1" applyBorder="1" applyAlignment="1">
      <alignment horizontal="center" vertical="center"/>
    </xf>
    <xf numFmtId="0" fontId="0" fillId="0" borderId="18" xfId="0" applyBorder="1" applyAlignment="1">
      <alignment horizontal="center" vertical="center"/>
    </xf>
    <xf numFmtId="49" fontId="0" fillId="2" borderId="10" xfId="1" applyNumberFormat="1" applyFont="1" applyFill="1" applyBorder="1" applyAlignment="1">
      <alignment horizontal="left" vertical="center" wrapText="1"/>
    </xf>
    <xf numFmtId="49" fontId="2" fillId="2" borderId="10" xfId="1" applyNumberFormat="1" applyFont="1" applyFill="1" applyBorder="1" applyAlignment="1">
      <alignment horizontal="left" vertical="center" wrapText="1"/>
    </xf>
    <xf numFmtId="3" fontId="0" fillId="2" borderId="10" xfId="0" applyNumberFormat="1" applyFont="1" applyFill="1" applyBorder="1" applyAlignment="1">
      <alignment vertical="center"/>
    </xf>
    <xf numFmtId="0" fontId="18" fillId="2" borderId="10" xfId="0" applyFont="1" applyFill="1" applyBorder="1" applyAlignment="1">
      <alignment horizontal="justify" vertical="center"/>
    </xf>
    <xf numFmtId="0" fontId="15" fillId="0" borderId="10" xfId="0" applyFont="1" applyBorder="1" applyAlignment="1">
      <alignment horizontal="center" vertical="center" wrapText="1"/>
    </xf>
    <xf numFmtId="0" fontId="0" fillId="0" borderId="13" xfId="0" applyBorder="1" applyAlignment="1">
      <alignment horizontal="center" vertical="center"/>
    </xf>
    <xf numFmtId="0" fontId="0" fillId="0" borderId="16" xfId="0" applyBorder="1"/>
    <xf numFmtId="0" fontId="6" fillId="2" borderId="16" xfId="0" applyFont="1" applyFill="1" applyBorder="1" applyAlignment="1">
      <alignment wrapText="1"/>
    </xf>
    <xf numFmtId="0" fontId="0" fillId="0" borderId="17" xfId="0" applyBorder="1"/>
    <xf numFmtId="4" fontId="0" fillId="0" borderId="0" xfId="0" applyNumberFormat="1"/>
    <xf numFmtId="0" fontId="0" fillId="2" borderId="0" xfId="0" applyFill="1" applyBorder="1" applyAlignment="1">
      <alignment vertical="center" wrapText="1"/>
    </xf>
    <xf numFmtId="0" fontId="36" fillId="3" borderId="16" xfId="0" applyFont="1" applyFill="1" applyBorder="1" applyAlignment="1">
      <alignment horizontal="center" vertical="center" wrapText="1"/>
    </xf>
    <xf numFmtId="49" fontId="2" fillId="0" borderId="5" xfId="1" applyNumberFormat="1" applyFont="1" applyFill="1" applyBorder="1" applyAlignment="1">
      <alignment horizontal="left" vertical="center" wrapText="1"/>
    </xf>
    <xf numFmtId="49" fontId="2" fillId="0" borderId="9" xfId="1" applyNumberFormat="1" applyFont="1" applyFill="1" applyBorder="1" applyAlignment="1">
      <alignment horizontal="left" vertical="center" wrapText="1"/>
    </xf>
    <xf numFmtId="164" fontId="2" fillId="2" borderId="7" xfId="0" applyNumberFormat="1" applyFont="1" applyFill="1" applyBorder="1" applyAlignment="1">
      <alignment horizontal="center" vertical="center" wrapText="1"/>
    </xf>
    <xf numFmtId="0" fontId="2" fillId="0" borderId="5" xfId="1" applyFont="1" applyFill="1" applyBorder="1" applyAlignment="1">
      <alignment vertical="center" wrapText="1"/>
    </xf>
    <xf numFmtId="0" fontId="2" fillId="0" borderId="9" xfId="1" applyFont="1" applyFill="1" applyBorder="1" applyAlignment="1">
      <alignment vertical="center" wrapText="1"/>
    </xf>
    <xf numFmtId="0" fontId="2" fillId="0" borderId="9" xfId="0" applyFont="1" applyFill="1" applyBorder="1" applyAlignment="1">
      <alignment vertical="center" wrapText="1"/>
    </xf>
    <xf numFmtId="0" fontId="26" fillId="3" borderId="13" xfId="0" applyFont="1" applyFill="1" applyBorder="1" applyAlignment="1">
      <alignment horizontal="center" vertical="center"/>
    </xf>
    <xf numFmtId="0" fontId="26" fillId="3" borderId="20" xfId="0" applyFont="1" applyFill="1" applyBorder="1" applyAlignment="1">
      <alignment horizontal="center" vertical="center" wrapText="1"/>
    </xf>
    <xf numFmtId="0" fontId="26" fillId="3" borderId="21" xfId="0" applyFont="1" applyFill="1" applyBorder="1" applyAlignment="1">
      <alignment horizontal="center" vertical="center" wrapText="1"/>
    </xf>
    <xf numFmtId="0" fontId="0" fillId="0" borderId="0" xfId="0" applyFont="1" applyFill="1" applyBorder="1" applyAlignment="1">
      <alignment horizontal="center" vertical="center"/>
    </xf>
    <xf numFmtId="4" fontId="16" fillId="2" borderId="8" xfId="0" applyNumberFormat="1" applyFont="1" applyFill="1" applyBorder="1" applyAlignment="1">
      <alignment horizontal="left" vertical="center" wrapText="1"/>
    </xf>
    <xf numFmtId="0" fontId="16" fillId="5" borderId="8" xfId="0" applyFont="1" applyFill="1" applyBorder="1" applyAlignment="1">
      <alignment horizontal="center" vertical="center" wrapText="1"/>
    </xf>
    <xf numFmtId="3" fontId="30" fillId="2" borderId="8" xfId="0" applyNumberFormat="1" applyFont="1" applyFill="1" applyBorder="1" applyAlignment="1">
      <alignment horizontal="right" vertical="center" wrapText="1"/>
    </xf>
    <xf numFmtId="4" fontId="30" fillId="2" borderId="8" xfId="0" applyNumberFormat="1" applyFont="1" applyFill="1" applyBorder="1" applyAlignment="1">
      <alignment horizontal="left" vertical="center" wrapText="1"/>
    </xf>
    <xf numFmtId="3" fontId="16" fillId="2" borderId="8" xfId="0" applyNumberFormat="1" applyFont="1" applyFill="1" applyBorder="1" applyAlignment="1">
      <alignment horizontal="right" vertical="center"/>
    </xf>
    <xf numFmtId="0" fontId="30" fillId="0" borderId="8" xfId="0" applyFont="1" applyBorder="1" applyAlignment="1">
      <alignment horizontal="left" vertical="center" wrapText="1"/>
    </xf>
    <xf numFmtId="0" fontId="30" fillId="0" borderId="8" xfId="0" applyNumberFormat="1" applyFont="1" applyBorder="1" applyAlignment="1">
      <alignment horizontal="left" vertical="center" wrapText="1"/>
    </xf>
    <xf numFmtId="0" fontId="16" fillId="0" borderId="8"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16" fillId="0" borderId="8" xfId="0" applyFont="1" applyBorder="1" applyAlignment="1">
      <alignment horizontal="left" vertical="center" wrapText="1"/>
    </xf>
    <xf numFmtId="4" fontId="30" fillId="0" borderId="8" xfId="0" applyNumberFormat="1" applyFont="1" applyFill="1" applyBorder="1" applyAlignment="1">
      <alignment horizontal="left" vertical="center" wrapText="1"/>
    </xf>
    <xf numFmtId="3" fontId="16" fillId="2" borderId="8" xfId="0" applyNumberFormat="1" applyFont="1" applyFill="1" applyBorder="1" applyAlignment="1">
      <alignment horizontal="left" vertical="center" wrapText="1"/>
    </xf>
    <xf numFmtId="0" fontId="16" fillId="0" borderId="8" xfId="0" applyNumberFormat="1" applyFont="1" applyFill="1" applyBorder="1" applyAlignment="1">
      <alignment horizontal="left" vertical="center" wrapText="1"/>
    </xf>
    <xf numFmtId="3" fontId="16" fillId="0" borderId="8" xfId="0" applyNumberFormat="1" applyFont="1" applyFill="1" applyBorder="1" applyAlignment="1">
      <alignment horizontal="left" vertical="center" wrapText="1"/>
    </xf>
    <xf numFmtId="0" fontId="39" fillId="0" borderId="8" xfId="0" applyFont="1" applyFill="1" applyBorder="1" applyAlignment="1">
      <alignment horizontal="left" vertical="center" wrapText="1"/>
    </xf>
    <xf numFmtId="0" fontId="39" fillId="0" borderId="8" xfId="0" applyFont="1" applyFill="1" applyBorder="1" applyAlignment="1">
      <alignment horizontal="left" vertical="top" wrapText="1"/>
    </xf>
    <xf numFmtId="0" fontId="18" fillId="0" borderId="8" xfId="0" applyFont="1" applyFill="1" applyBorder="1" applyAlignment="1">
      <alignment horizontal="left" vertical="top" wrapText="1"/>
    </xf>
    <xf numFmtId="0" fontId="39" fillId="0" borderId="8" xfId="0" applyFont="1" applyFill="1" applyBorder="1" applyAlignment="1">
      <alignment horizontal="justify" vertical="center"/>
    </xf>
    <xf numFmtId="3" fontId="16" fillId="0" borderId="8" xfId="0" applyNumberFormat="1" applyFont="1" applyFill="1" applyBorder="1" applyAlignment="1">
      <alignment horizontal="center" vertical="center" wrapText="1"/>
    </xf>
    <xf numFmtId="3" fontId="16" fillId="0" borderId="3" xfId="0" applyNumberFormat="1" applyFont="1" applyFill="1" applyBorder="1" applyAlignment="1">
      <alignment horizontal="center" vertical="center" wrapText="1"/>
    </xf>
    <xf numFmtId="3" fontId="0" fillId="2" borderId="0" xfId="0" applyNumberFormat="1" applyFont="1" applyFill="1" applyBorder="1" applyAlignment="1">
      <alignment vertical="center"/>
    </xf>
    <xf numFmtId="3" fontId="0" fillId="2" borderId="0" xfId="0" applyNumberFormat="1" applyFont="1" applyFill="1" applyBorder="1" applyAlignment="1">
      <alignment horizontal="right" vertical="center"/>
    </xf>
    <xf numFmtId="3" fontId="40" fillId="0" borderId="0" xfId="0" applyNumberFormat="1" applyFont="1"/>
    <xf numFmtId="0" fontId="28" fillId="2" borderId="8" xfId="0" applyFont="1" applyFill="1" applyBorder="1" applyAlignment="1">
      <alignment horizontal="left" vertical="center" wrapText="1"/>
    </xf>
    <xf numFmtId="0" fontId="2" fillId="2" borderId="8" xfId="1" applyFont="1" applyFill="1" applyBorder="1" applyAlignment="1">
      <alignment vertical="center" wrapText="1"/>
    </xf>
    <xf numFmtId="14" fontId="0" fillId="2" borderId="8" xfId="0" applyNumberFormat="1" applyFill="1" applyBorder="1" applyAlignment="1">
      <alignment vertical="center" wrapText="1"/>
    </xf>
    <xf numFmtId="0" fontId="7" fillId="2" borderId="8" xfId="0" applyFont="1" applyFill="1" applyBorder="1" applyAlignment="1">
      <alignment vertical="center" wrapText="1"/>
    </xf>
    <xf numFmtId="0" fontId="0" fillId="0" borderId="22" xfId="0" applyFont="1" applyFill="1" applyBorder="1" applyAlignment="1">
      <alignment horizontal="center" vertical="center"/>
    </xf>
    <xf numFmtId="3" fontId="9" fillId="0" borderId="8" xfId="0" applyNumberFormat="1" applyFont="1" applyBorder="1" applyAlignment="1">
      <alignment horizontal="right" vertical="center"/>
    </xf>
    <xf numFmtId="0" fontId="0" fillId="9" borderId="13" xfId="0" applyFont="1" applyFill="1" applyBorder="1" applyAlignment="1">
      <alignment horizontal="center" vertical="center"/>
    </xf>
    <xf numFmtId="0" fontId="34" fillId="9" borderId="16" xfId="0" applyFont="1" applyFill="1" applyBorder="1" applyAlignment="1">
      <alignment horizontal="center" vertical="center"/>
    </xf>
    <xf numFmtId="0" fontId="34" fillId="9" borderId="16" xfId="0" applyFont="1" applyFill="1" applyBorder="1" applyAlignment="1">
      <alignment vertical="center" wrapText="1"/>
    </xf>
    <xf numFmtId="3" fontId="34" fillId="9" borderId="16" xfId="0" applyNumberFormat="1" applyFont="1" applyFill="1" applyBorder="1" applyAlignment="1">
      <alignment horizontal="right" vertical="center" wrapText="1"/>
    </xf>
    <xf numFmtId="3" fontId="34" fillId="9" borderId="17" xfId="0" applyNumberFormat="1" applyFont="1" applyFill="1" applyBorder="1" applyAlignment="1">
      <alignment horizontal="right" vertical="center" wrapText="1"/>
    </xf>
    <xf numFmtId="0" fontId="0" fillId="9" borderId="28" xfId="0" applyFont="1" applyFill="1" applyBorder="1" applyAlignment="1">
      <alignment horizontal="center" vertical="center"/>
    </xf>
    <xf numFmtId="0" fontId="34" fillId="9" borderId="29" xfId="0" applyFont="1" applyFill="1" applyBorder="1" applyAlignment="1">
      <alignment horizontal="center" vertical="center"/>
    </xf>
    <xf numFmtId="0" fontId="34" fillId="9" borderId="29" xfId="0" applyFont="1" applyFill="1" applyBorder="1" applyAlignment="1">
      <alignment vertical="center" wrapText="1"/>
    </xf>
    <xf numFmtId="3" fontId="34" fillId="9" borderId="29" xfId="0" applyNumberFormat="1" applyFont="1" applyFill="1" applyBorder="1" applyAlignment="1">
      <alignment horizontal="right" vertical="center" wrapText="1"/>
    </xf>
    <xf numFmtId="3" fontId="34" fillId="9" borderId="30" xfId="0" applyNumberFormat="1" applyFont="1" applyFill="1" applyBorder="1" applyAlignment="1">
      <alignment horizontal="right" vertical="center" wrapText="1"/>
    </xf>
    <xf numFmtId="0" fontId="34" fillId="10" borderId="13" xfId="0" applyFont="1" applyFill="1" applyBorder="1" applyAlignment="1">
      <alignment horizontal="center" vertical="center"/>
    </xf>
    <xf numFmtId="0" fontId="34" fillId="10" borderId="16" xfId="0" applyFont="1" applyFill="1" applyBorder="1" applyAlignment="1">
      <alignment horizontal="center" vertical="center"/>
    </xf>
    <xf numFmtId="0" fontId="34" fillId="10" borderId="16" xfId="0" applyFont="1" applyFill="1" applyBorder="1" applyAlignment="1">
      <alignment vertical="center" wrapText="1"/>
    </xf>
    <xf numFmtId="3" fontId="34" fillId="10" borderId="16" xfId="0" applyNumberFormat="1" applyFont="1" applyFill="1" applyBorder="1" applyAlignment="1">
      <alignment horizontal="right" vertical="center" wrapText="1"/>
    </xf>
    <xf numFmtId="3" fontId="34" fillId="10" borderId="17" xfId="0" applyNumberFormat="1" applyFont="1" applyFill="1" applyBorder="1" applyAlignment="1">
      <alignment horizontal="right" vertical="center" wrapText="1"/>
    </xf>
    <xf numFmtId="0" fontId="0" fillId="2" borderId="0" xfId="0" applyFill="1" applyAlignment="1">
      <alignment horizontal="right"/>
    </xf>
    <xf numFmtId="3" fontId="37" fillId="2" borderId="0" xfId="0" applyNumberFormat="1" applyFont="1" applyFill="1"/>
    <xf numFmtId="165" fontId="0" fillId="2" borderId="0" xfId="0" applyNumberFormat="1" applyFill="1"/>
    <xf numFmtId="3" fontId="0" fillId="2" borderId="0" xfId="0" applyNumberFormat="1" applyFill="1"/>
    <xf numFmtId="0" fontId="9" fillId="0" borderId="16" xfId="0" applyFont="1" applyBorder="1" applyAlignment="1">
      <alignment horizontal="center" vertical="center"/>
    </xf>
    <xf numFmtId="0" fontId="0" fillId="11" borderId="8" xfId="1" applyFont="1" applyFill="1" applyBorder="1" applyAlignment="1">
      <alignment vertical="center" wrapText="1"/>
    </xf>
    <xf numFmtId="0" fontId="5" fillId="0" borderId="0" xfId="0" applyFont="1" applyAlignment="1">
      <alignment horizontal="left"/>
    </xf>
    <xf numFmtId="0" fontId="0" fillId="0" borderId="0" xfId="0" applyFont="1" applyAlignment="1"/>
    <xf numFmtId="0" fontId="0" fillId="0" borderId="0" xfId="0" applyAlignment="1"/>
    <xf numFmtId="4" fontId="0" fillId="2" borderId="10" xfId="0" applyNumberFormat="1" applyFill="1" applyBorder="1" applyAlignment="1">
      <alignment horizontal="center" vertical="center" wrapText="1"/>
    </xf>
    <xf numFmtId="4" fontId="0" fillId="2" borderId="2" xfId="0" applyNumberFormat="1" applyFill="1" applyBorder="1" applyAlignment="1">
      <alignment horizontal="center" vertical="center" wrapText="1"/>
    </xf>
    <xf numFmtId="0" fontId="2" fillId="2" borderId="10" xfId="0" applyFont="1" applyFill="1" applyBorder="1" applyAlignment="1">
      <alignment horizontal="center" vertical="center"/>
    </xf>
    <xf numFmtId="0" fontId="2" fillId="2" borderId="2" xfId="0" applyFont="1" applyFill="1" applyBorder="1" applyAlignment="1">
      <alignment horizontal="center" vertical="center"/>
    </xf>
    <xf numFmtId="0" fontId="16" fillId="2" borderId="10"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1" fillId="0" borderId="10" xfId="0" applyFont="1" applyBorder="1" applyAlignment="1">
      <alignment horizontal="left" vertical="center" wrapText="1"/>
    </xf>
    <xf numFmtId="0" fontId="11" fillId="0" borderId="2" xfId="0" applyFont="1" applyBorder="1" applyAlignment="1">
      <alignment horizontal="left" vertical="center" wrapText="1"/>
    </xf>
    <xf numFmtId="0" fontId="25" fillId="2" borderId="10" xfId="0" applyFont="1" applyFill="1" applyBorder="1" applyAlignment="1">
      <alignment horizontal="center" vertical="center" wrapText="1"/>
    </xf>
    <xf numFmtId="0" fontId="25" fillId="2" borderId="2" xfId="0" applyFont="1" applyFill="1" applyBorder="1" applyAlignment="1">
      <alignment horizontal="center" vertical="center" wrapText="1"/>
    </xf>
  </cellXfs>
  <cellStyles count="4">
    <cellStyle name="čárky" xfId="2" builtinId="3"/>
    <cellStyle name="normální" xfId="0" builtinId="0"/>
    <cellStyle name="normální 2" xfId="1"/>
    <cellStyle name="normální_kapitalove_vydaje" xfId="3"/>
  </cellStyles>
  <dxfs count="8">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Q162"/>
  <sheetViews>
    <sheetView workbookViewId="0">
      <pane ySplit="3" topLeftCell="A4" activePane="bottomLeft" state="frozen"/>
      <selection pane="bottomLeft" activeCell="N3" sqref="N3"/>
    </sheetView>
  </sheetViews>
  <sheetFormatPr defaultRowHeight="15"/>
  <cols>
    <col min="3" max="3" width="40.7109375" customWidth="1"/>
    <col min="4" max="4" width="14.42578125" customWidth="1"/>
    <col min="5" max="5" width="16.140625" customWidth="1"/>
    <col min="6" max="6" width="16.42578125" customWidth="1"/>
    <col min="7" max="7" width="16.7109375" customWidth="1"/>
    <col min="8" max="8" width="17.7109375" customWidth="1"/>
  </cols>
  <sheetData>
    <row r="1" spans="1:16" ht="21">
      <c r="A1" s="432" t="s">
        <v>214</v>
      </c>
      <c r="B1" s="432"/>
      <c r="C1" s="432"/>
      <c r="D1" s="432"/>
      <c r="E1" s="433"/>
      <c r="F1" s="433"/>
      <c r="G1" s="433"/>
      <c r="H1" s="433"/>
    </row>
    <row r="2" spans="1:16" ht="15.75" thickBot="1">
      <c r="A2" s="212"/>
      <c r="B2" s="212"/>
      <c r="C2" s="213"/>
      <c r="D2" s="213"/>
      <c r="E2" s="213"/>
      <c r="F2" s="213"/>
      <c r="G2" s="213"/>
      <c r="H2" s="213"/>
    </row>
    <row r="3" spans="1:16" ht="51.75" thickBot="1">
      <c r="A3" s="214" t="s">
        <v>187</v>
      </c>
      <c r="B3" s="215" t="s">
        <v>188</v>
      </c>
      <c r="C3" s="216" t="s">
        <v>0</v>
      </c>
      <c r="D3" s="216" t="s">
        <v>1</v>
      </c>
      <c r="E3" s="217" t="s">
        <v>59</v>
      </c>
      <c r="F3" s="217" t="s">
        <v>129</v>
      </c>
      <c r="G3" s="217" t="s">
        <v>130</v>
      </c>
      <c r="H3" s="218" t="s">
        <v>49</v>
      </c>
    </row>
    <row r="4" spans="1:16" ht="30">
      <c r="A4" s="219">
        <v>1</v>
      </c>
      <c r="B4" s="220" t="s">
        <v>189</v>
      </c>
      <c r="C4" s="221" t="s">
        <v>65</v>
      </c>
      <c r="D4" s="222">
        <v>1</v>
      </c>
      <c r="E4" s="223">
        <v>200</v>
      </c>
      <c r="F4" s="223">
        <v>500</v>
      </c>
      <c r="G4" s="223">
        <v>500</v>
      </c>
      <c r="H4" s="224">
        <v>500</v>
      </c>
    </row>
    <row r="5" spans="1:16" ht="30">
      <c r="A5" s="225">
        <f>A4+1</f>
        <v>2</v>
      </c>
      <c r="B5" s="220" t="s">
        <v>189</v>
      </c>
      <c r="C5" s="226" t="s">
        <v>68</v>
      </c>
      <c r="D5" s="227">
        <v>1</v>
      </c>
      <c r="E5" s="228">
        <v>200</v>
      </c>
      <c r="F5" s="43">
        <v>200</v>
      </c>
      <c r="G5" s="43">
        <v>200</v>
      </c>
      <c r="H5" s="229">
        <v>200</v>
      </c>
    </row>
    <row r="6" spans="1:16" ht="30">
      <c r="A6" s="225">
        <f t="shared" ref="A6:A16" si="0">A5+1</f>
        <v>3</v>
      </c>
      <c r="B6" s="220" t="s">
        <v>189</v>
      </c>
      <c r="C6" s="230" t="s">
        <v>71</v>
      </c>
      <c r="D6" s="227">
        <v>1</v>
      </c>
      <c r="E6" s="228">
        <v>4500</v>
      </c>
      <c r="F6" s="43">
        <v>1080</v>
      </c>
      <c r="G6" s="43">
        <v>500</v>
      </c>
      <c r="H6" s="229">
        <v>500</v>
      </c>
    </row>
    <row r="7" spans="1:16">
      <c r="A7" s="225">
        <f t="shared" si="0"/>
        <v>4</v>
      </c>
      <c r="B7" s="220" t="s">
        <v>189</v>
      </c>
      <c r="C7" s="230" t="s">
        <v>73</v>
      </c>
      <c r="D7" s="227">
        <v>1</v>
      </c>
      <c r="E7" s="228">
        <v>400</v>
      </c>
      <c r="F7" s="43">
        <v>0</v>
      </c>
      <c r="G7" s="43"/>
      <c r="H7" s="229">
        <v>0</v>
      </c>
      <c r="J7" s="5"/>
      <c r="K7" s="5"/>
      <c r="L7" s="5"/>
      <c r="M7" s="5"/>
      <c r="N7" s="5"/>
      <c r="O7" s="5"/>
    </row>
    <row r="8" spans="1:16" ht="30">
      <c r="A8" s="225">
        <f t="shared" si="0"/>
        <v>5</v>
      </c>
      <c r="B8" s="220" t="s">
        <v>189</v>
      </c>
      <c r="C8" s="231" t="s">
        <v>74</v>
      </c>
      <c r="D8" s="227">
        <v>1</v>
      </c>
      <c r="E8" s="228">
        <v>500</v>
      </c>
      <c r="F8" s="43">
        <v>500</v>
      </c>
      <c r="G8" s="43">
        <v>200</v>
      </c>
      <c r="H8" s="229">
        <v>200</v>
      </c>
      <c r="K8" s="5"/>
      <c r="L8" s="5"/>
      <c r="M8" s="5"/>
      <c r="N8" s="5"/>
      <c r="O8" s="5"/>
      <c r="P8" s="5"/>
    </row>
    <row r="9" spans="1:16" ht="30">
      <c r="A9" s="225">
        <f t="shared" si="0"/>
        <v>6</v>
      </c>
      <c r="B9" s="220" t="s">
        <v>189</v>
      </c>
      <c r="C9" s="230" t="s">
        <v>75</v>
      </c>
      <c r="D9" s="227">
        <v>1</v>
      </c>
      <c r="E9" s="228">
        <v>500</v>
      </c>
      <c r="F9" s="43">
        <v>500</v>
      </c>
      <c r="G9" s="43">
        <v>900</v>
      </c>
      <c r="H9" s="229">
        <v>900</v>
      </c>
      <c r="K9" s="5"/>
      <c r="L9" s="5"/>
      <c r="M9" s="5"/>
      <c r="N9" s="5"/>
      <c r="O9" s="5"/>
    </row>
    <row r="10" spans="1:16">
      <c r="A10" s="225">
        <f t="shared" si="0"/>
        <v>7</v>
      </c>
      <c r="B10" s="220" t="s">
        <v>189</v>
      </c>
      <c r="C10" s="230" t="s">
        <v>77</v>
      </c>
      <c r="D10" s="227">
        <v>1</v>
      </c>
      <c r="E10" s="228">
        <v>800</v>
      </c>
      <c r="F10" s="43">
        <v>400</v>
      </c>
      <c r="G10" s="43"/>
      <c r="H10" s="229">
        <v>0</v>
      </c>
      <c r="K10" s="5"/>
      <c r="L10" s="5"/>
      <c r="M10" s="5"/>
      <c r="N10" s="5"/>
      <c r="O10" s="5"/>
    </row>
    <row r="11" spans="1:16" ht="30">
      <c r="A11" s="225">
        <f t="shared" si="0"/>
        <v>8</v>
      </c>
      <c r="B11" s="220" t="s">
        <v>189</v>
      </c>
      <c r="C11" s="231" t="s">
        <v>80</v>
      </c>
      <c r="D11" s="227">
        <v>1</v>
      </c>
      <c r="E11" s="228">
        <v>500</v>
      </c>
      <c r="F11" s="232">
        <v>0</v>
      </c>
      <c r="G11" s="233"/>
      <c r="H11" s="234">
        <v>0</v>
      </c>
    </row>
    <row r="12" spans="1:16">
      <c r="A12" s="225">
        <f t="shared" si="0"/>
        <v>9</v>
      </c>
      <c r="B12" s="220" t="s">
        <v>189</v>
      </c>
      <c r="C12" s="231" t="s">
        <v>81</v>
      </c>
      <c r="D12" s="227">
        <v>1</v>
      </c>
      <c r="E12" s="228">
        <v>2000</v>
      </c>
      <c r="F12" s="232">
        <v>2000</v>
      </c>
      <c r="G12" s="233">
        <v>2000</v>
      </c>
      <c r="H12" s="234">
        <v>2000</v>
      </c>
    </row>
    <row r="13" spans="1:16" ht="30">
      <c r="A13" s="225">
        <f t="shared" si="0"/>
        <v>10</v>
      </c>
      <c r="B13" s="220" t="s">
        <v>189</v>
      </c>
      <c r="C13" s="235" t="s">
        <v>83</v>
      </c>
      <c r="D13" s="236">
        <v>1</v>
      </c>
      <c r="E13" s="228">
        <v>2370</v>
      </c>
      <c r="F13" s="232">
        <v>1500</v>
      </c>
      <c r="G13" s="233">
        <v>1740</v>
      </c>
      <c r="H13" s="234">
        <v>9000</v>
      </c>
    </row>
    <row r="14" spans="1:16" ht="30">
      <c r="A14" s="225">
        <f t="shared" si="0"/>
        <v>11</v>
      </c>
      <c r="B14" s="220" t="s">
        <v>189</v>
      </c>
      <c r="C14" s="235" t="s">
        <v>85</v>
      </c>
      <c r="D14" s="236">
        <v>1</v>
      </c>
      <c r="E14" s="228">
        <v>800</v>
      </c>
      <c r="F14" s="237">
        <v>0</v>
      </c>
      <c r="G14" s="43">
        <v>0</v>
      </c>
      <c r="H14" s="234">
        <v>0</v>
      </c>
    </row>
    <row r="15" spans="1:16" ht="30">
      <c r="A15" s="225">
        <f t="shared" si="0"/>
        <v>12</v>
      </c>
      <c r="B15" s="220" t="s">
        <v>189</v>
      </c>
      <c r="C15" s="235" t="s">
        <v>87</v>
      </c>
      <c r="D15" s="236">
        <v>1</v>
      </c>
      <c r="E15" s="228">
        <v>2000</v>
      </c>
      <c r="F15" s="238">
        <v>2000</v>
      </c>
      <c r="G15" s="238">
        <v>4000</v>
      </c>
      <c r="H15" s="234">
        <v>5478</v>
      </c>
    </row>
    <row r="16" spans="1:16" ht="30">
      <c r="A16" s="225">
        <f t="shared" si="0"/>
        <v>13</v>
      </c>
      <c r="B16" s="220" t="s">
        <v>189</v>
      </c>
      <c r="C16" s="235" t="s">
        <v>90</v>
      </c>
      <c r="D16" s="236">
        <v>1</v>
      </c>
      <c r="E16" s="228">
        <v>9</v>
      </c>
      <c r="F16" s="238">
        <v>0</v>
      </c>
      <c r="G16" s="238"/>
      <c r="H16" s="234">
        <v>0</v>
      </c>
    </row>
    <row r="17" spans="1:8" ht="30.75" thickBot="1">
      <c r="A17" s="225">
        <v>14</v>
      </c>
      <c r="B17" s="333" t="s">
        <v>189</v>
      </c>
      <c r="C17" s="235" t="s">
        <v>93</v>
      </c>
      <c r="D17" s="236">
        <v>1</v>
      </c>
      <c r="E17" s="228">
        <v>5000</v>
      </c>
      <c r="F17" s="291">
        <v>5000</v>
      </c>
      <c r="G17" s="291">
        <v>5000</v>
      </c>
      <c r="H17" s="229">
        <v>10000</v>
      </c>
    </row>
    <row r="18" spans="1:8" ht="15.75" thickBot="1">
      <c r="A18" s="239">
        <v>15</v>
      </c>
      <c r="B18" s="430" t="s">
        <v>189</v>
      </c>
      <c r="C18" s="240" t="s">
        <v>532</v>
      </c>
      <c r="D18" s="241"/>
      <c r="E18" s="242">
        <f>SUM(E4:E17)</f>
        <v>19779</v>
      </c>
      <c r="F18" s="242">
        <f>SUM(F4:F17)</f>
        <v>13680</v>
      </c>
      <c r="G18" s="242">
        <f>SUM(G4:G17)</f>
        <v>15040</v>
      </c>
      <c r="H18" s="243">
        <f>SUM(H4:H17)</f>
        <v>28778</v>
      </c>
    </row>
    <row r="19" spans="1:8">
      <c r="A19" s="219">
        <v>16</v>
      </c>
      <c r="B19" s="176" t="s">
        <v>190</v>
      </c>
      <c r="C19" s="107" t="s">
        <v>494</v>
      </c>
      <c r="D19" s="244">
        <v>1</v>
      </c>
      <c r="E19" s="228">
        <v>775.17</v>
      </c>
      <c r="F19" s="228">
        <v>775.17</v>
      </c>
      <c r="G19" s="228">
        <v>775.17</v>
      </c>
      <c r="H19" s="229">
        <v>775.17</v>
      </c>
    </row>
    <row r="20" spans="1:8" ht="45">
      <c r="A20" s="225">
        <v>17</v>
      </c>
      <c r="B20" s="38" t="s">
        <v>190</v>
      </c>
      <c r="C20" s="107" t="s">
        <v>507</v>
      </c>
      <c r="D20" s="245" t="s">
        <v>27</v>
      </c>
      <c r="E20" s="237">
        <v>12000</v>
      </c>
      <c r="F20" s="237">
        <v>0</v>
      </c>
      <c r="G20" s="237">
        <v>0</v>
      </c>
      <c r="H20" s="229">
        <v>0</v>
      </c>
    </row>
    <row r="21" spans="1:8" ht="25.5">
      <c r="A21" s="225">
        <v>18</v>
      </c>
      <c r="B21" s="38" t="s">
        <v>190</v>
      </c>
      <c r="C21" s="246" t="s">
        <v>491</v>
      </c>
      <c r="D21" s="245">
        <v>1</v>
      </c>
      <c r="E21" s="237">
        <v>10000</v>
      </c>
      <c r="F21" s="237">
        <v>0</v>
      </c>
      <c r="G21" s="237">
        <v>0</v>
      </c>
      <c r="H21" s="234">
        <v>0</v>
      </c>
    </row>
    <row r="22" spans="1:8" ht="45">
      <c r="A22" s="225">
        <v>19</v>
      </c>
      <c r="B22" s="106" t="s">
        <v>190</v>
      </c>
      <c r="C22" s="221" t="s">
        <v>411</v>
      </c>
      <c r="D22" s="244">
        <v>3</v>
      </c>
      <c r="E22" s="228">
        <v>1000</v>
      </c>
      <c r="F22" s="291">
        <v>0</v>
      </c>
      <c r="G22" s="291">
        <v>0</v>
      </c>
      <c r="H22" s="229">
        <v>0</v>
      </c>
    </row>
    <row r="23" spans="1:8" ht="45">
      <c r="A23" s="225">
        <v>20</v>
      </c>
      <c r="B23" s="38" t="s">
        <v>190</v>
      </c>
      <c r="C23" s="107" t="s">
        <v>508</v>
      </c>
      <c r="D23" s="245">
        <v>1</v>
      </c>
      <c r="E23" s="64">
        <v>24000</v>
      </c>
      <c r="F23" s="237">
        <v>0</v>
      </c>
      <c r="G23" s="237">
        <v>0</v>
      </c>
      <c r="H23" s="234">
        <v>0</v>
      </c>
    </row>
    <row r="24" spans="1:8" ht="45">
      <c r="A24" s="225">
        <v>21</v>
      </c>
      <c r="B24" s="38" t="s">
        <v>190</v>
      </c>
      <c r="C24" s="107" t="s">
        <v>405</v>
      </c>
      <c r="D24" s="245">
        <v>1</v>
      </c>
      <c r="E24" s="237">
        <v>3000</v>
      </c>
      <c r="F24" s="237">
        <v>0</v>
      </c>
      <c r="G24" s="237">
        <v>0</v>
      </c>
      <c r="H24" s="234">
        <v>0</v>
      </c>
    </row>
    <row r="25" spans="1:8" ht="75">
      <c r="A25" s="225">
        <v>22</v>
      </c>
      <c r="B25" s="38" t="s">
        <v>190</v>
      </c>
      <c r="C25" s="107" t="s">
        <v>413</v>
      </c>
      <c r="D25" s="245">
        <v>1</v>
      </c>
      <c r="E25" s="64">
        <v>25000</v>
      </c>
      <c r="F25" s="64">
        <v>1500</v>
      </c>
      <c r="G25" s="237">
        <v>0</v>
      </c>
      <c r="H25" s="234">
        <v>0</v>
      </c>
    </row>
    <row r="26" spans="1:8" ht="45">
      <c r="A26" s="225">
        <v>23</v>
      </c>
      <c r="B26" s="38" t="s">
        <v>190</v>
      </c>
      <c r="C26" s="107" t="s">
        <v>144</v>
      </c>
      <c r="D26" s="245">
        <v>1</v>
      </c>
      <c r="E26" s="237">
        <v>7000</v>
      </c>
      <c r="F26" s="237">
        <v>0</v>
      </c>
      <c r="G26" s="237"/>
      <c r="H26" s="234">
        <v>0</v>
      </c>
    </row>
    <row r="27" spans="1:8" ht="45">
      <c r="A27" s="225">
        <v>24</v>
      </c>
      <c r="B27" s="38" t="s">
        <v>190</v>
      </c>
      <c r="C27" s="107" t="s">
        <v>150</v>
      </c>
      <c r="D27" s="245">
        <v>1</v>
      </c>
      <c r="E27" s="237">
        <v>5700</v>
      </c>
      <c r="F27" s="237">
        <v>0</v>
      </c>
      <c r="G27" s="237">
        <v>0</v>
      </c>
      <c r="H27" s="234">
        <v>0</v>
      </c>
    </row>
    <row r="28" spans="1:8" ht="45">
      <c r="A28" s="225">
        <v>25</v>
      </c>
      <c r="B28" s="38" t="s">
        <v>190</v>
      </c>
      <c r="C28" s="248" t="s">
        <v>408</v>
      </c>
      <c r="D28" s="245">
        <v>1</v>
      </c>
      <c r="E28" s="237">
        <v>5000</v>
      </c>
      <c r="F28" s="64">
        <v>13200</v>
      </c>
      <c r="G28" s="237">
        <v>10300</v>
      </c>
      <c r="H28" s="292">
        <v>0</v>
      </c>
    </row>
    <row r="29" spans="1:8" ht="60">
      <c r="A29" s="225">
        <v>26</v>
      </c>
      <c r="B29" s="38" t="s">
        <v>190</v>
      </c>
      <c r="C29" s="248" t="s">
        <v>152</v>
      </c>
      <c r="D29" s="245">
        <v>1</v>
      </c>
      <c r="E29" s="64">
        <v>1000</v>
      </c>
      <c r="F29" s="87">
        <v>0</v>
      </c>
      <c r="G29" s="237">
        <v>0</v>
      </c>
      <c r="H29" s="292">
        <v>0</v>
      </c>
    </row>
    <row r="30" spans="1:8" ht="60">
      <c r="A30" s="225">
        <v>27</v>
      </c>
      <c r="B30" s="38" t="s">
        <v>190</v>
      </c>
      <c r="C30" s="248" t="s">
        <v>152</v>
      </c>
      <c r="D30" s="245">
        <v>1</v>
      </c>
      <c r="E30" s="237">
        <v>4000</v>
      </c>
      <c r="F30" s="64">
        <v>17700</v>
      </c>
      <c r="G30" s="237">
        <v>0</v>
      </c>
      <c r="H30" s="292">
        <v>0</v>
      </c>
    </row>
    <row r="31" spans="1:8" ht="45.75" thickBot="1">
      <c r="A31" s="225">
        <v>28</v>
      </c>
      <c r="B31" s="106" t="s">
        <v>190</v>
      </c>
      <c r="C31" s="221" t="s">
        <v>415</v>
      </c>
      <c r="D31" s="244">
        <v>1</v>
      </c>
      <c r="E31" s="228">
        <v>0</v>
      </c>
      <c r="F31" s="64">
        <v>17600</v>
      </c>
      <c r="G31" s="291">
        <v>0</v>
      </c>
      <c r="H31" s="229">
        <v>0</v>
      </c>
    </row>
    <row r="32" spans="1:8" ht="15.75" thickBot="1">
      <c r="A32" s="239">
        <v>29</v>
      </c>
      <c r="B32" s="430" t="s">
        <v>190</v>
      </c>
      <c r="C32" s="240" t="s">
        <v>533</v>
      </c>
      <c r="D32" s="241"/>
      <c r="E32" s="242">
        <f>SUM(E19:E31)</f>
        <v>98475.17</v>
      </c>
      <c r="F32" s="242">
        <f>SUM(F19:F31)</f>
        <v>50775.17</v>
      </c>
      <c r="G32" s="242">
        <f>SUM(G19:G31)</f>
        <v>11075.17</v>
      </c>
      <c r="H32" s="243">
        <f>SUM(H19:H31)</f>
        <v>775.17</v>
      </c>
    </row>
    <row r="33" spans="1:8" ht="30">
      <c r="A33" s="219">
        <v>30</v>
      </c>
      <c r="B33" s="106" t="s">
        <v>191</v>
      </c>
      <c r="C33" s="247" t="s">
        <v>264</v>
      </c>
      <c r="D33" s="244">
        <v>1</v>
      </c>
      <c r="E33" s="228">
        <v>8000</v>
      </c>
      <c r="F33" s="228">
        <v>0</v>
      </c>
      <c r="G33" s="228">
        <v>0</v>
      </c>
      <c r="H33" s="229">
        <v>0</v>
      </c>
    </row>
    <row r="34" spans="1:8" ht="45">
      <c r="A34" s="219">
        <v>31</v>
      </c>
      <c r="B34" s="106" t="s">
        <v>191</v>
      </c>
      <c r="C34" s="247" t="s">
        <v>484</v>
      </c>
      <c r="D34" s="244">
        <v>1</v>
      </c>
      <c r="E34" s="228">
        <v>3400</v>
      </c>
      <c r="F34" s="228">
        <v>0</v>
      </c>
      <c r="G34" s="228">
        <v>0</v>
      </c>
      <c r="H34" s="229">
        <v>0</v>
      </c>
    </row>
    <row r="35" spans="1:8" ht="30">
      <c r="A35" s="219">
        <v>32</v>
      </c>
      <c r="B35" s="106" t="s">
        <v>191</v>
      </c>
      <c r="C35" s="247" t="s">
        <v>265</v>
      </c>
      <c r="D35" s="244">
        <v>1</v>
      </c>
      <c r="E35" s="228">
        <v>7000</v>
      </c>
      <c r="F35" s="228">
        <v>2000</v>
      </c>
      <c r="G35" s="228">
        <v>0</v>
      </c>
      <c r="H35" s="229">
        <v>0</v>
      </c>
    </row>
    <row r="36" spans="1:8" ht="30.75" thickBot="1">
      <c r="A36" s="219">
        <v>33</v>
      </c>
      <c r="B36" s="106" t="s">
        <v>191</v>
      </c>
      <c r="C36" s="247" t="s">
        <v>263</v>
      </c>
      <c r="D36" s="244">
        <v>1</v>
      </c>
      <c r="E36" s="228">
        <v>20500</v>
      </c>
      <c r="F36" s="228">
        <v>0</v>
      </c>
      <c r="G36" s="228">
        <v>0</v>
      </c>
      <c r="H36" s="229">
        <v>0</v>
      </c>
    </row>
    <row r="37" spans="1:8" ht="15.75" thickBot="1">
      <c r="A37" s="239">
        <v>34</v>
      </c>
      <c r="B37" s="430" t="s">
        <v>191</v>
      </c>
      <c r="C37" s="240" t="s">
        <v>534</v>
      </c>
      <c r="D37" s="241"/>
      <c r="E37" s="242">
        <f>SUM(E33:E36)</f>
        <v>38900</v>
      </c>
      <c r="F37" s="242">
        <f>SUM(F33:F36)</f>
        <v>2000</v>
      </c>
      <c r="G37" s="242">
        <f>SUM(G33:G36)</f>
        <v>0</v>
      </c>
      <c r="H37" s="243">
        <f>SUM(H33:H36)</f>
        <v>0</v>
      </c>
    </row>
    <row r="38" spans="1:8" ht="45.75" thickBot="1">
      <c r="A38" s="219">
        <v>35</v>
      </c>
      <c r="B38" s="176" t="s">
        <v>192</v>
      </c>
      <c r="C38" s="250" t="s">
        <v>285</v>
      </c>
      <c r="D38" s="251">
        <v>1</v>
      </c>
      <c r="E38" s="26">
        <v>47.015000000000001</v>
      </c>
      <c r="F38" s="26">
        <v>47.015000000000001</v>
      </c>
      <c r="G38" s="26">
        <v>47.015000000000001</v>
      </c>
      <c r="H38" s="26">
        <v>47.015000000000001</v>
      </c>
    </row>
    <row r="39" spans="1:8" ht="15.75" thickBot="1">
      <c r="A39" s="239">
        <v>36</v>
      </c>
      <c r="B39" s="430" t="s">
        <v>192</v>
      </c>
      <c r="C39" s="240" t="s">
        <v>535</v>
      </c>
      <c r="D39" s="241"/>
      <c r="E39" s="242">
        <f>SUM(E38:E38)</f>
        <v>47.015000000000001</v>
      </c>
      <c r="F39" s="242">
        <f>SUM(F38:F38)</f>
        <v>47.015000000000001</v>
      </c>
      <c r="G39" s="242">
        <f>SUM(G38:G38)</f>
        <v>47.015000000000001</v>
      </c>
      <c r="H39" s="243">
        <f>SUM(H38:H38)</f>
        <v>47.015000000000001</v>
      </c>
    </row>
    <row r="40" spans="1:8" ht="45">
      <c r="A40" s="219">
        <v>37</v>
      </c>
      <c r="B40" s="252" t="s">
        <v>193</v>
      </c>
      <c r="C40" s="253" t="s">
        <v>305</v>
      </c>
      <c r="D40" s="254">
        <v>1</v>
      </c>
      <c r="E40" s="228">
        <v>198</v>
      </c>
      <c r="F40" s="228">
        <v>198</v>
      </c>
      <c r="G40" s="255">
        <v>198</v>
      </c>
      <c r="H40" s="256">
        <v>198</v>
      </c>
    </row>
    <row r="41" spans="1:8" ht="30">
      <c r="A41" s="225">
        <v>38</v>
      </c>
      <c r="B41" s="106" t="s">
        <v>193</v>
      </c>
      <c r="C41" s="257" t="s">
        <v>307</v>
      </c>
      <c r="D41" s="258">
        <v>1</v>
      </c>
      <c r="E41" s="237">
        <v>9000</v>
      </c>
      <c r="F41" s="237">
        <v>0</v>
      </c>
      <c r="G41" s="255">
        <v>0</v>
      </c>
      <c r="H41" s="229">
        <v>0</v>
      </c>
    </row>
    <row r="42" spans="1:8" ht="30.75" thickBot="1">
      <c r="A42" s="259">
        <v>39</v>
      </c>
      <c r="B42" s="106" t="s">
        <v>193</v>
      </c>
      <c r="C42" s="261" t="s">
        <v>310</v>
      </c>
      <c r="D42" s="262">
        <v>1</v>
      </c>
      <c r="E42" s="232">
        <v>1900</v>
      </c>
      <c r="F42" s="232">
        <v>0</v>
      </c>
      <c r="G42" s="263">
        <v>0</v>
      </c>
      <c r="H42" s="264">
        <v>0</v>
      </c>
    </row>
    <row r="43" spans="1:8" ht="15.75" thickBot="1">
      <c r="A43" s="239">
        <v>40</v>
      </c>
      <c r="B43" s="430" t="s">
        <v>193</v>
      </c>
      <c r="C43" s="240" t="s">
        <v>536</v>
      </c>
      <c r="D43" s="241"/>
      <c r="E43" s="242">
        <f>SUM(E40:E42)</f>
        <v>11098</v>
      </c>
      <c r="F43" s="242">
        <f>SUM(F40:F42)</f>
        <v>198</v>
      </c>
      <c r="G43" s="242">
        <f>SUM(G40:G42)</f>
        <v>198</v>
      </c>
      <c r="H43" s="243">
        <f>SUM(H40:H42)</f>
        <v>198</v>
      </c>
    </row>
    <row r="44" spans="1:8" ht="30">
      <c r="A44" s="219">
        <v>41</v>
      </c>
      <c r="B44" s="265" t="s">
        <v>194</v>
      </c>
      <c r="C44" s="253" t="s">
        <v>500</v>
      </c>
      <c r="D44" s="266">
        <v>1</v>
      </c>
      <c r="E44" s="267">
        <v>44.966999999999999</v>
      </c>
      <c r="F44" s="267">
        <v>44.966999999999999</v>
      </c>
      <c r="G44" s="267">
        <v>45</v>
      </c>
      <c r="H44" s="268">
        <v>45</v>
      </c>
    </row>
    <row r="45" spans="1:8" ht="30">
      <c r="A45" s="225">
        <v>42</v>
      </c>
      <c r="B45" s="106" t="s">
        <v>194</v>
      </c>
      <c r="C45" s="269" t="s">
        <v>485</v>
      </c>
      <c r="D45" s="270">
        <v>1</v>
      </c>
      <c r="E45" s="271">
        <v>3000</v>
      </c>
      <c r="F45" s="271">
        <v>500</v>
      </c>
      <c r="G45" s="267">
        <v>0</v>
      </c>
      <c r="H45" s="268">
        <v>0</v>
      </c>
    </row>
    <row r="46" spans="1:8">
      <c r="A46" s="225">
        <v>43</v>
      </c>
      <c r="B46" s="106" t="s">
        <v>194</v>
      </c>
      <c r="C46" s="257" t="s">
        <v>19</v>
      </c>
      <c r="D46" s="272">
        <v>1</v>
      </c>
      <c r="E46" s="271">
        <v>3000</v>
      </c>
      <c r="F46" s="271">
        <v>20000</v>
      </c>
      <c r="G46" s="273">
        <v>16225</v>
      </c>
      <c r="H46" s="268">
        <v>0</v>
      </c>
    </row>
    <row r="47" spans="1:8" ht="30">
      <c r="A47" s="225">
        <v>44</v>
      </c>
      <c r="B47" s="106" t="s">
        <v>194</v>
      </c>
      <c r="C47" s="274" t="s">
        <v>486</v>
      </c>
      <c r="D47" s="272">
        <v>1</v>
      </c>
      <c r="E47" s="271">
        <v>20000</v>
      </c>
      <c r="F47" s="271">
        <v>11500</v>
      </c>
      <c r="G47" s="273">
        <v>0</v>
      </c>
      <c r="H47" s="268">
        <v>0</v>
      </c>
    </row>
    <row r="48" spans="1:8" ht="30">
      <c r="A48" s="225">
        <v>45</v>
      </c>
      <c r="B48" s="106" t="s">
        <v>194</v>
      </c>
      <c r="C48" s="253" t="s">
        <v>20</v>
      </c>
      <c r="D48" s="272">
        <v>1</v>
      </c>
      <c r="E48" s="271">
        <v>10000</v>
      </c>
      <c r="F48" s="271">
        <v>0</v>
      </c>
      <c r="G48" s="273">
        <v>0</v>
      </c>
      <c r="H48" s="268">
        <v>0</v>
      </c>
    </row>
    <row r="49" spans="1:17" ht="30">
      <c r="A49" s="225">
        <v>46</v>
      </c>
      <c r="B49" s="106" t="s">
        <v>194</v>
      </c>
      <c r="C49" s="269" t="s">
        <v>328</v>
      </c>
      <c r="D49" s="272">
        <v>1</v>
      </c>
      <c r="E49" s="271">
        <v>15000</v>
      </c>
      <c r="F49" s="271">
        <v>0</v>
      </c>
      <c r="G49" s="275">
        <v>0</v>
      </c>
      <c r="H49" s="268">
        <v>0</v>
      </c>
    </row>
    <row r="50" spans="1:17" ht="30.75" thickBot="1">
      <c r="A50" s="225">
        <v>47</v>
      </c>
      <c r="B50" s="106" t="s">
        <v>194</v>
      </c>
      <c r="C50" s="269" t="s">
        <v>330</v>
      </c>
      <c r="D50" s="272">
        <v>1</v>
      </c>
      <c r="E50" s="267">
        <v>15000</v>
      </c>
      <c r="F50" s="271">
        <v>0</v>
      </c>
      <c r="G50" s="275">
        <v>0</v>
      </c>
      <c r="H50" s="268">
        <v>0</v>
      </c>
    </row>
    <row r="51" spans="1:17" ht="15.75" thickBot="1">
      <c r="A51" s="239">
        <v>48</v>
      </c>
      <c r="B51" s="430" t="s">
        <v>194</v>
      </c>
      <c r="C51" s="240" t="s">
        <v>537</v>
      </c>
      <c r="D51" s="241"/>
      <c r="E51" s="242">
        <f>SUM(E44:E50)</f>
        <v>66044.967000000004</v>
      </c>
      <c r="F51" s="242">
        <f>SUM(F44:F50)</f>
        <v>32044.967000000001</v>
      </c>
      <c r="G51" s="242">
        <f>SUM(G44:G50)</f>
        <v>16270</v>
      </c>
      <c r="H51" s="243">
        <f>SUM(H44:H50)</f>
        <v>45</v>
      </c>
    </row>
    <row r="52" spans="1:17" ht="30">
      <c r="A52" s="219">
        <v>49</v>
      </c>
      <c r="B52" s="265" t="s">
        <v>195</v>
      </c>
      <c r="C52" s="253" t="s">
        <v>40</v>
      </c>
      <c r="D52" s="244">
        <v>1</v>
      </c>
      <c r="E52" s="267">
        <v>30000</v>
      </c>
      <c r="F52" s="277">
        <v>30000</v>
      </c>
      <c r="G52" s="277">
        <v>30000</v>
      </c>
      <c r="H52" s="278">
        <v>0</v>
      </c>
    </row>
    <row r="53" spans="1:17" ht="36" customHeight="1">
      <c r="A53" s="38">
        <v>50</v>
      </c>
      <c r="B53" s="25" t="s">
        <v>195</v>
      </c>
      <c r="C53" s="339" t="s">
        <v>40</v>
      </c>
      <c r="D53" s="245">
        <v>1</v>
      </c>
      <c r="E53" s="271">
        <v>1000</v>
      </c>
      <c r="F53" s="410">
        <v>7000</v>
      </c>
      <c r="G53" s="410">
        <v>11000</v>
      </c>
      <c r="H53" s="268">
        <v>0</v>
      </c>
    </row>
    <row r="54" spans="1:17" ht="30.75" thickBot="1">
      <c r="A54" s="318">
        <v>51</v>
      </c>
      <c r="B54" s="409" t="s">
        <v>195</v>
      </c>
      <c r="C54" s="279" t="s">
        <v>11</v>
      </c>
      <c r="D54" s="280">
        <v>1</v>
      </c>
      <c r="E54" s="281">
        <v>5000</v>
      </c>
      <c r="F54" s="281">
        <v>5000</v>
      </c>
      <c r="G54" s="281">
        <v>5000</v>
      </c>
      <c r="H54" s="282">
        <v>0</v>
      </c>
    </row>
    <row r="55" spans="1:17" ht="15.75" thickBot="1">
      <c r="A55" s="239">
        <v>52</v>
      </c>
      <c r="B55" s="430" t="s">
        <v>195</v>
      </c>
      <c r="C55" s="240" t="s">
        <v>538</v>
      </c>
      <c r="D55" s="241"/>
      <c r="E55" s="242">
        <f t="shared" ref="E55:H55" si="1">SUM(E52:E54)</f>
        <v>36000</v>
      </c>
      <c r="F55" s="242">
        <f t="shared" si="1"/>
        <v>42000</v>
      </c>
      <c r="G55" s="242">
        <f t="shared" si="1"/>
        <v>46000</v>
      </c>
      <c r="H55" s="243">
        <f t="shared" si="1"/>
        <v>0</v>
      </c>
    </row>
    <row r="56" spans="1:17" ht="25.5">
      <c r="A56" s="219">
        <v>53</v>
      </c>
      <c r="B56" s="265" t="s">
        <v>196</v>
      </c>
      <c r="C56" s="283" t="s">
        <v>337</v>
      </c>
      <c r="D56" s="284">
        <v>1</v>
      </c>
      <c r="E56" s="267">
        <v>3000</v>
      </c>
      <c r="F56" s="267">
        <v>3000</v>
      </c>
      <c r="G56" s="267">
        <v>3000</v>
      </c>
      <c r="H56" s="268">
        <v>0</v>
      </c>
    </row>
    <row r="57" spans="1:17" ht="25.5">
      <c r="A57" s="225">
        <v>54</v>
      </c>
      <c r="B57" s="106" t="s">
        <v>196</v>
      </c>
      <c r="C57" s="285" t="s">
        <v>341</v>
      </c>
      <c r="D57" s="249">
        <v>1</v>
      </c>
      <c r="E57" s="271">
        <v>194</v>
      </c>
      <c r="F57" s="271">
        <v>0</v>
      </c>
      <c r="G57" s="271">
        <v>0</v>
      </c>
      <c r="H57" s="276">
        <v>0</v>
      </c>
      <c r="M57" s="5"/>
      <c r="N57" s="5"/>
      <c r="O57" s="5"/>
      <c r="P57" s="5"/>
      <c r="Q57" s="5"/>
    </row>
    <row r="58" spans="1:17" ht="25.5">
      <c r="A58" s="225">
        <v>55</v>
      </c>
      <c r="B58" s="106" t="s">
        <v>196</v>
      </c>
      <c r="C58" s="285" t="s">
        <v>345</v>
      </c>
      <c r="D58" s="249">
        <v>1</v>
      </c>
      <c r="E58" s="237">
        <v>3040</v>
      </c>
      <c r="F58" s="237">
        <v>2000</v>
      </c>
      <c r="G58" s="237">
        <v>2000</v>
      </c>
      <c r="H58" s="234">
        <v>0</v>
      </c>
    </row>
    <row r="59" spans="1:17" ht="25.5">
      <c r="A59" s="225">
        <v>56</v>
      </c>
      <c r="B59" s="106" t="s">
        <v>196</v>
      </c>
      <c r="C59" s="285" t="s">
        <v>348</v>
      </c>
      <c r="D59" s="249">
        <v>1</v>
      </c>
      <c r="E59" s="237">
        <v>22000</v>
      </c>
      <c r="F59" s="237">
        <v>14000</v>
      </c>
      <c r="G59" s="237">
        <v>0</v>
      </c>
      <c r="H59" s="234">
        <v>0</v>
      </c>
    </row>
    <row r="60" spans="1:17" ht="25.5">
      <c r="A60" s="225">
        <v>57</v>
      </c>
      <c r="B60" s="106" t="s">
        <v>196</v>
      </c>
      <c r="C60" s="285" t="s">
        <v>501</v>
      </c>
      <c r="D60" s="249">
        <v>1</v>
      </c>
      <c r="E60" s="237">
        <v>1277</v>
      </c>
      <c r="F60" s="237">
        <v>1277</v>
      </c>
      <c r="G60" s="237">
        <v>0</v>
      </c>
      <c r="H60" s="234">
        <v>0</v>
      </c>
    </row>
    <row r="61" spans="1:17" ht="38.25">
      <c r="A61" s="225">
        <v>58</v>
      </c>
      <c r="B61" s="106" t="s">
        <v>196</v>
      </c>
      <c r="C61" s="285" t="s">
        <v>354</v>
      </c>
      <c r="D61" s="249">
        <v>1</v>
      </c>
      <c r="E61" s="237">
        <v>5339</v>
      </c>
      <c r="F61" s="237">
        <v>0</v>
      </c>
      <c r="G61" s="237">
        <v>0</v>
      </c>
      <c r="H61" s="234">
        <v>0</v>
      </c>
    </row>
    <row r="62" spans="1:17" ht="30">
      <c r="A62" s="225">
        <v>59</v>
      </c>
      <c r="B62" s="106" t="s">
        <v>196</v>
      </c>
      <c r="C62" s="286" t="s">
        <v>360</v>
      </c>
      <c r="D62" s="245">
        <v>1</v>
      </c>
      <c r="E62" s="237">
        <v>25000</v>
      </c>
      <c r="F62" s="237">
        <v>0</v>
      </c>
      <c r="G62" s="237">
        <v>0</v>
      </c>
      <c r="H62" s="234">
        <v>0</v>
      </c>
    </row>
    <row r="63" spans="1:17" ht="30">
      <c r="A63" s="225">
        <v>60</v>
      </c>
      <c r="B63" s="106" t="s">
        <v>196</v>
      </c>
      <c r="C63" s="286" t="s">
        <v>364</v>
      </c>
      <c r="D63" s="245">
        <v>1</v>
      </c>
      <c r="E63" s="237">
        <v>59500</v>
      </c>
      <c r="F63" s="237">
        <v>0</v>
      </c>
      <c r="G63" s="237">
        <v>0</v>
      </c>
      <c r="H63" s="234">
        <v>0</v>
      </c>
    </row>
    <row r="64" spans="1:17" ht="30">
      <c r="A64" s="225">
        <v>61</v>
      </c>
      <c r="B64" s="106" t="s">
        <v>196</v>
      </c>
      <c r="C64" s="286" t="s">
        <v>368</v>
      </c>
      <c r="D64" s="245">
        <v>1</v>
      </c>
      <c r="E64" s="237">
        <v>10200</v>
      </c>
      <c r="F64" s="237">
        <v>0</v>
      </c>
      <c r="G64" s="237">
        <v>0</v>
      </c>
      <c r="H64" s="234">
        <v>0</v>
      </c>
    </row>
    <row r="65" spans="1:11" ht="45">
      <c r="A65" s="225">
        <v>62</v>
      </c>
      <c r="B65" s="106" t="s">
        <v>196</v>
      </c>
      <c r="C65" s="286" t="s">
        <v>371</v>
      </c>
      <c r="D65" s="245">
        <v>1</v>
      </c>
      <c r="E65" s="237">
        <v>60</v>
      </c>
      <c r="F65" s="237">
        <v>0</v>
      </c>
      <c r="G65" s="237">
        <v>0</v>
      </c>
      <c r="H65" s="234">
        <v>0</v>
      </c>
    </row>
    <row r="66" spans="1:11" ht="30">
      <c r="A66" s="225">
        <v>63</v>
      </c>
      <c r="B66" s="106" t="s">
        <v>196</v>
      </c>
      <c r="C66" s="286" t="s">
        <v>373</v>
      </c>
      <c r="D66" s="245">
        <v>1</v>
      </c>
      <c r="E66" s="237">
        <v>6700</v>
      </c>
      <c r="F66" s="237">
        <v>0</v>
      </c>
      <c r="G66" s="237">
        <v>0</v>
      </c>
      <c r="H66" s="234">
        <v>0</v>
      </c>
    </row>
    <row r="67" spans="1:11" ht="30">
      <c r="A67" s="225">
        <v>64</v>
      </c>
      <c r="B67" s="106" t="s">
        <v>196</v>
      </c>
      <c r="C67" s="286" t="s">
        <v>376</v>
      </c>
      <c r="D67" s="245">
        <v>1</v>
      </c>
      <c r="E67" s="237">
        <v>30000</v>
      </c>
      <c r="F67" s="237">
        <v>18500</v>
      </c>
      <c r="G67" s="237">
        <v>0</v>
      </c>
      <c r="H67" s="234">
        <v>0</v>
      </c>
    </row>
    <row r="68" spans="1:11" ht="30">
      <c r="A68" s="259">
        <v>65</v>
      </c>
      <c r="B68" s="260" t="s">
        <v>196</v>
      </c>
      <c r="C68" s="287" t="s">
        <v>380</v>
      </c>
      <c r="D68" s="288">
        <v>1</v>
      </c>
      <c r="E68" s="232">
        <v>24000</v>
      </c>
      <c r="F68" s="232">
        <v>5000</v>
      </c>
      <c r="G68" s="232">
        <v>0</v>
      </c>
      <c r="H68" s="289">
        <v>0</v>
      </c>
    </row>
    <row r="69" spans="1:11" ht="30.75" thickBot="1">
      <c r="A69" s="259">
        <v>66</v>
      </c>
      <c r="B69" s="260" t="s">
        <v>196</v>
      </c>
      <c r="C69" s="287" t="s">
        <v>383</v>
      </c>
      <c r="D69" s="288">
        <v>1</v>
      </c>
      <c r="E69" s="232">
        <v>6380</v>
      </c>
      <c r="F69" s="232">
        <v>0</v>
      </c>
      <c r="G69" s="232">
        <v>0</v>
      </c>
      <c r="H69" s="289">
        <v>0</v>
      </c>
    </row>
    <row r="70" spans="1:11" ht="15.75" thickBot="1">
      <c r="A70" s="239">
        <v>67</v>
      </c>
      <c r="B70" s="430" t="s">
        <v>196</v>
      </c>
      <c r="C70" s="240" t="s">
        <v>539</v>
      </c>
      <c r="D70" s="241"/>
      <c r="E70" s="242">
        <f>SUM(E56:E69)</f>
        <v>196690</v>
      </c>
      <c r="F70" s="242">
        <f t="shared" ref="F70:H70" si="2">SUM(F56:F69)</f>
        <v>43777</v>
      </c>
      <c r="G70" s="242">
        <f t="shared" si="2"/>
        <v>5000</v>
      </c>
      <c r="H70" s="243">
        <f t="shared" si="2"/>
        <v>0</v>
      </c>
    </row>
    <row r="71" spans="1:11" ht="15.75" thickBot="1">
      <c r="A71" s="411">
        <v>68</v>
      </c>
      <c r="B71" s="412"/>
      <c r="C71" s="413" t="s">
        <v>197</v>
      </c>
      <c r="D71" s="412"/>
      <c r="E71" s="414">
        <f>E70+E55+E51+E43+E39+E37+E32+E18</f>
        <v>467034.152</v>
      </c>
      <c r="F71" s="414">
        <f>F70+F55+F51+F43+F39+F37+F32+F18</f>
        <v>184522.152</v>
      </c>
      <c r="G71" s="414">
        <f>G70+G55+G51+G43+G39+G37+G32+G18</f>
        <v>93630.184999999998</v>
      </c>
      <c r="H71" s="415">
        <f>H70+H55+H51+H43+H39+H37+H32+H18</f>
        <v>29843.185000000001</v>
      </c>
      <c r="K71" s="5"/>
    </row>
    <row r="72" spans="1:11" ht="30">
      <c r="A72" s="219">
        <v>69</v>
      </c>
      <c r="B72" s="265" t="s">
        <v>189</v>
      </c>
      <c r="C72" s="290" t="s">
        <v>96</v>
      </c>
      <c r="D72" s="244">
        <v>2</v>
      </c>
      <c r="E72" s="228">
        <v>100</v>
      </c>
      <c r="F72" s="291">
        <v>0</v>
      </c>
      <c r="G72" s="291">
        <v>0</v>
      </c>
      <c r="H72" s="229">
        <v>0</v>
      </c>
    </row>
    <row r="73" spans="1:11" ht="60">
      <c r="A73" s="225">
        <v>70</v>
      </c>
      <c r="B73" s="38" t="s">
        <v>190</v>
      </c>
      <c r="C73" s="248" t="s">
        <v>253</v>
      </c>
      <c r="D73" s="245">
        <v>2</v>
      </c>
      <c r="E73" s="237">
        <v>2000</v>
      </c>
      <c r="F73" s="87">
        <v>0</v>
      </c>
      <c r="G73" s="237">
        <v>0</v>
      </c>
      <c r="H73" s="292">
        <v>0</v>
      </c>
    </row>
    <row r="74" spans="1:11" ht="45">
      <c r="A74" s="225">
        <v>71</v>
      </c>
      <c r="B74" s="38" t="s">
        <v>190</v>
      </c>
      <c r="C74" s="248" t="s">
        <v>509</v>
      </c>
      <c r="D74" s="245">
        <v>2</v>
      </c>
      <c r="E74" s="237">
        <v>2000</v>
      </c>
      <c r="F74" s="87">
        <v>44000</v>
      </c>
      <c r="G74" s="237">
        <v>80000</v>
      </c>
      <c r="H74" s="292">
        <v>83500</v>
      </c>
    </row>
    <row r="75" spans="1:11" ht="45">
      <c r="A75" s="225">
        <v>72</v>
      </c>
      <c r="B75" s="38" t="s">
        <v>190</v>
      </c>
      <c r="C75" s="248" t="s">
        <v>256</v>
      </c>
      <c r="D75" s="245">
        <v>2</v>
      </c>
      <c r="E75" s="237">
        <v>15000</v>
      </c>
      <c r="F75" s="87">
        <v>15000</v>
      </c>
      <c r="G75" s="237">
        <v>5000</v>
      </c>
      <c r="H75" s="292">
        <v>0</v>
      </c>
    </row>
    <row r="76" spans="1:11" ht="30">
      <c r="A76" s="225">
        <v>73</v>
      </c>
      <c r="B76" s="38" t="s">
        <v>190</v>
      </c>
      <c r="C76" s="248" t="s">
        <v>510</v>
      </c>
      <c r="D76" s="245">
        <v>2</v>
      </c>
      <c r="E76" s="237">
        <v>14000</v>
      </c>
      <c r="F76" s="87">
        <v>0</v>
      </c>
      <c r="G76" s="237">
        <v>0</v>
      </c>
      <c r="H76" s="292">
        <v>0</v>
      </c>
    </row>
    <row r="77" spans="1:11" ht="45">
      <c r="A77" s="225">
        <v>74</v>
      </c>
      <c r="B77" s="38" t="s">
        <v>190</v>
      </c>
      <c r="C77" s="248" t="s">
        <v>146</v>
      </c>
      <c r="D77" s="245">
        <v>2</v>
      </c>
      <c r="E77" s="237">
        <v>6500</v>
      </c>
      <c r="F77" s="87">
        <v>0</v>
      </c>
      <c r="G77" s="237">
        <v>0</v>
      </c>
      <c r="H77" s="292">
        <v>0</v>
      </c>
    </row>
    <row r="78" spans="1:11" ht="30">
      <c r="A78" s="225">
        <v>75</v>
      </c>
      <c r="B78" s="38" t="s">
        <v>190</v>
      </c>
      <c r="C78" s="248" t="s">
        <v>257</v>
      </c>
      <c r="D78" s="245">
        <v>2</v>
      </c>
      <c r="E78" s="237">
        <v>5000</v>
      </c>
      <c r="F78" s="87">
        <v>10000</v>
      </c>
      <c r="G78" s="237">
        <v>25000</v>
      </c>
      <c r="H78" s="292">
        <v>0</v>
      </c>
    </row>
    <row r="79" spans="1:11" ht="45">
      <c r="A79" s="225">
        <v>76</v>
      </c>
      <c r="B79" s="38" t="s">
        <v>190</v>
      </c>
      <c r="C79" s="248" t="s">
        <v>148</v>
      </c>
      <c r="D79" s="245">
        <v>2</v>
      </c>
      <c r="E79" s="237">
        <v>0</v>
      </c>
      <c r="F79" s="87">
        <v>12800</v>
      </c>
      <c r="G79" s="237">
        <v>0</v>
      </c>
      <c r="H79" s="292">
        <v>0</v>
      </c>
    </row>
    <row r="80" spans="1:11" ht="60">
      <c r="A80" s="225">
        <v>77</v>
      </c>
      <c r="B80" s="38" t="s">
        <v>190</v>
      </c>
      <c r="C80" s="248" t="s">
        <v>414</v>
      </c>
      <c r="D80" s="245">
        <v>2</v>
      </c>
      <c r="E80" s="237">
        <v>0</v>
      </c>
      <c r="F80" s="87">
        <v>6500</v>
      </c>
      <c r="G80" s="237">
        <v>0</v>
      </c>
      <c r="H80" s="292">
        <v>0</v>
      </c>
    </row>
    <row r="81" spans="1:8" ht="45">
      <c r="A81" s="225">
        <v>78</v>
      </c>
      <c r="B81" s="38" t="s">
        <v>190</v>
      </c>
      <c r="C81" s="248" t="s">
        <v>416</v>
      </c>
      <c r="D81" s="245">
        <v>2</v>
      </c>
      <c r="E81" s="237">
        <v>0</v>
      </c>
      <c r="F81" s="237">
        <v>5000</v>
      </c>
      <c r="G81" s="237">
        <v>0</v>
      </c>
      <c r="H81" s="292">
        <v>0</v>
      </c>
    </row>
    <row r="82" spans="1:8" ht="30">
      <c r="A82" s="225">
        <v>79</v>
      </c>
      <c r="B82" s="38" t="s">
        <v>190</v>
      </c>
      <c r="C82" s="248" t="s">
        <v>158</v>
      </c>
      <c r="D82" s="245">
        <v>2</v>
      </c>
      <c r="E82" s="237">
        <v>0</v>
      </c>
      <c r="F82" s="237">
        <v>4900</v>
      </c>
      <c r="G82" s="237">
        <v>0</v>
      </c>
      <c r="H82" s="292">
        <v>0</v>
      </c>
    </row>
    <row r="83" spans="1:8" ht="60">
      <c r="A83" s="225">
        <v>80</v>
      </c>
      <c r="B83" s="106" t="s">
        <v>191</v>
      </c>
      <c r="C83" s="248" t="s">
        <v>167</v>
      </c>
      <c r="D83" s="245">
        <v>2</v>
      </c>
      <c r="E83" s="237">
        <v>2300</v>
      </c>
      <c r="F83" s="237">
        <v>0</v>
      </c>
      <c r="G83" s="237">
        <v>0</v>
      </c>
      <c r="H83" s="292">
        <v>0</v>
      </c>
    </row>
    <row r="84" spans="1:8" ht="30">
      <c r="A84" s="225">
        <v>81</v>
      </c>
      <c r="B84" s="106" t="s">
        <v>191</v>
      </c>
      <c r="C84" s="248" t="s">
        <v>270</v>
      </c>
      <c r="D84" s="245">
        <v>2</v>
      </c>
      <c r="E84" s="237">
        <v>3000</v>
      </c>
      <c r="F84" s="237">
        <v>0</v>
      </c>
      <c r="G84" s="237">
        <v>0</v>
      </c>
      <c r="H84" s="292">
        <v>0</v>
      </c>
    </row>
    <row r="85" spans="1:8" ht="73.5" customHeight="1">
      <c r="A85" s="225">
        <v>82</v>
      </c>
      <c r="B85" s="106" t="s">
        <v>192</v>
      </c>
      <c r="C85" s="248" t="s">
        <v>540</v>
      </c>
      <c r="D85" s="245">
        <v>2</v>
      </c>
      <c r="E85" s="237">
        <v>500</v>
      </c>
      <c r="F85" s="237">
        <v>1000</v>
      </c>
      <c r="G85" s="237">
        <v>32000</v>
      </c>
      <c r="H85" s="292">
        <v>113000</v>
      </c>
    </row>
    <row r="86" spans="1:8" ht="45">
      <c r="A86" s="225">
        <v>83</v>
      </c>
      <c r="B86" s="106" t="s">
        <v>192</v>
      </c>
      <c r="C86" s="248" t="s">
        <v>37</v>
      </c>
      <c r="D86" s="245">
        <v>2</v>
      </c>
      <c r="E86" s="237">
        <v>14157</v>
      </c>
      <c r="F86" s="237">
        <v>25000</v>
      </c>
      <c r="G86" s="237">
        <v>0</v>
      </c>
      <c r="H86" s="292">
        <v>0</v>
      </c>
    </row>
    <row r="87" spans="1:8" ht="75">
      <c r="A87" s="225">
        <v>84</v>
      </c>
      <c r="B87" s="106" t="s">
        <v>192</v>
      </c>
      <c r="C87" s="248" t="s">
        <v>487</v>
      </c>
      <c r="D87" s="245">
        <v>2</v>
      </c>
      <c r="E87" s="237">
        <v>4600</v>
      </c>
      <c r="F87" s="237">
        <v>0</v>
      </c>
      <c r="G87" s="237">
        <v>0</v>
      </c>
      <c r="H87" s="292">
        <v>0</v>
      </c>
    </row>
    <row r="88" spans="1:8" ht="45">
      <c r="A88" s="225">
        <v>85</v>
      </c>
      <c r="B88" s="106" t="s">
        <v>192</v>
      </c>
      <c r="C88" s="293" t="s">
        <v>488</v>
      </c>
      <c r="D88" s="245">
        <v>2</v>
      </c>
      <c r="E88" s="237">
        <v>1800</v>
      </c>
      <c r="F88" s="237">
        <v>0</v>
      </c>
      <c r="G88" s="237">
        <v>0</v>
      </c>
      <c r="H88" s="234">
        <v>0</v>
      </c>
    </row>
    <row r="89" spans="1:8" ht="45">
      <c r="A89" s="225">
        <v>86</v>
      </c>
      <c r="B89" s="106" t="s">
        <v>193</v>
      </c>
      <c r="C89" s="293" t="s">
        <v>312</v>
      </c>
      <c r="D89" s="245">
        <v>2</v>
      </c>
      <c r="E89" s="326">
        <v>500</v>
      </c>
      <c r="F89" s="237">
        <v>8000</v>
      </c>
      <c r="G89" s="237">
        <v>11145</v>
      </c>
      <c r="H89" s="234">
        <v>0</v>
      </c>
    </row>
    <row r="90" spans="1:8" ht="30">
      <c r="A90" s="225">
        <v>87</v>
      </c>
      <c r="B90" s="106" t="s">
        <v>194</v>
      </c>
      <c r="C90" s="294" t="s">
        <v>332</v>
      </c>
      <c r="D90" s="245">
        <v>2</v>
      </c>
      <c r="E90" s="296">
        <v>3000</v>
      </c>
      <c r="F90" s="271">
        <v>50000</v>
      </c>
      <c r="G90" s="271">
        <v>50000</v>
      </c>
      <c r="H90" s="234">
        <v>0</v>
      </c>
    </row>
    <row r="91" spans="1:8">
      <c r="A91" s="225">
        <v>88</v>
      </c>
      <c r="B91" s="106" t="s">
        <v>194</v>
      </c>
      <c r="C91" s="327" t="s">
        <v>334</v>
      </c>
      <c r="D91" s="245">
        <v>2</v>
      </c>
      <c r="E91" s="326">
        <v>40000</v>
      </c>
      <c r="F91" s="237">
        <v>0</v>
      </c>
      <c r="G91" s="255">
        <v>0</v>
      </c>
      <c r="H91" s="234">
        <v>0</v>
      </c>
    </row>
    <row r="92" spans="1:8">
      <c r="A92" s="225">
        <v>89</v>
      </c>
      <c r="B92" s="106" t="s">
        <v>194</v>
      </c>
      <c r="C92" s="293" t="s">
        <v>495</v>
      </c>
      <c r="D92" s="245">
        <v>2</v>
      </c>
      <c r="E92" s="43">
        <v>4000</v>
      </c>
      <c r="F92" s="43">
        <v>0</v>
      </c>
      <c r="G92" s="43">
        <v>0</v>
      </c>
      <c r="H92" s="299">
        <v>0</v>
      </c>
    </row>
    <row r="93" spans="1:8" ht="30">
      <c r="A93" s="225">
        <v>90</v>
      </c>
      <c r="B93" s="106" t="s">
        <v>194</v>
      </c>
      <c r="C93" s="293" t="s">
        <v>22</v>
      </c>
      <c r="D93" s="245">
        <v>2</v>
      </c>
      <c r="E93" s="43">
        <v>3000</v>
      </c>
      <c r="F93" s="43">
        <v>17000</v>
      </c>
      <c r="G93" s="43">
        <v>20000</v>
      </c>
      <c r="H93" s="299">
        <v>0</v>
      </c>
    </row>
    <row r="94" spans="1:8" ht="30">
      <c r="A94" s="225">
        <v>91</v>
      </c>
      <c r="B94" s="106" t="s">
        <v>194</v>
      </c>
      <c r="C94" s="293" t="s">
        <v>23</v>
      </c>
      <c r="D94" s="245">
        <v>2</v>
      </c>
      <c r="E94" s="43">
        <v>2000</v>
      </c>
      <c r="F94" s="43">
        <v>12000</v>
      </c>
      <c r="G94" s="43">
        <v>11000</v>
      </c>
      <c r="H94" s="299">
        <v>0</v>
      </c>
    </row>
    <row r="95" spans="1:8" s="91" customFormat="1" ht="30">
      <c r="A95" s="297">
        <v>92</v>
      </c>
      <c r="B95" s="106" t="s">
        <v>194</v>
      </c>
      <c r="C95" s="293" t="s">
        <v>24</v>
      </c>
      <c r="D95" s="245">
        <v>2</v>
      </c>
      <c r="E95" s="43">
        <v>2000</v>
      </c>
      <c r="F95" s="43">
        <v>18000</v>
      </c>
      <c r="G95" s="43">
        <v>0</v>
      </c>
      <c r="H95" s="299">
        <v>0</v>
      </c>
    </row>
    <row r="96" spans="1:8" ht="30">
      <c r="A96" s="259">
        <v>93</v>
      </c>
      <c r="B96" s="260" t="s">
        <v>196</v>
      </c>
      <c r="C96" s="301" t="s">
        <v>387</v>
      </c>
      <c r="D96" s="272">
        <v>2</v>
      </c>
      <c r="E96" s="302">
        <v>5000</v>
      </c>
      <c r="F96" s="302">
        <v>6700</v>
      </c>
      <c r="G96" s="302">
        <v>0</v>
      </c>
      <c r="H96" s="276">
        <v>0</v>
      </c>
    </row>
    <row r="97" spans="1:8" ht="45">
      <c r="A97" s="259">
        <v>94</v>
      </c>
      <c r="B97" s="260" t="s">
        <v>196</v>
      </c>
      <c r="C97" s="301" t="s">
        <v>389</v>
      </c>
      <c r="D97" s="272">
        <v>2</v>
      </c>
      <c r="E97" s="302">
        <v>7000</v>
      </c>
      <c r="F97" s="302">
        <v>7400</v>
      </c>
      <c r="G97" s="302">
        <v>0</v>
      </c>
      <c r="H97" s="303">
        <v>0</v>
      </c>
    </row>
    <row r="98" spans="1:8" ht="30.75" thickBot="1">
      <c r="A98" s="259">
        <v>95</v>
      </c>
      <c r="B98" s="260" t="s">
        <v>196</v>
      </c>
      <c r="C98" s="304" t="s">
        <v>391</v>
      </c>
      <c r="D98" s="288">
        <v>2</v>
      </c>
      <c r="E98" s="232">
        <v>0</v>
      </c>
      <c r="F98" s="232">
        <v>3000</v>
      </c>
      <c r="G98" s="232">
        <v>0</v>
      </c>
      <c r="H98" s="289">
        <v>0</v>
      </c>
    </row>
    <row r="99" spans="1:8" ht="15.75" thickBot="1">
      <c r="A99" s="411">
        <v>96</v>
      </c>
      <c r="B99" s="412"/>
      <c r="C99" s="413" t="s">
        <v>198</v>
      </c>
      <c r="D99" s="412"/>
      <c r="E99" s="414">
        <f t="shared" ref="E99:H99" si="3">SUM(E72:E98)</f>
        <v>137457</v>
      </c>
      <c r="F99" s="414">
        <f t="shared" si="3"/>
        <v>246300</v>
      </c>
      <c r="G99" s="414">
        <f t="shared" si="3"/>
        <v>234145</v>
      </c>
      <c r="H99" s="415">
        <f t="shared" si="3"/>
        <v>196500</v>
      </c>
    </row>
    <row r="100" spans="1:8" ht="30">
      <c r="A100" s="219">
        <v>97</v>
      </c>
      <c r="B100" s="265" t="s">
        <v>189</v>
      </c>
      <c r="C100" s="221" t="s">
        <v>98</v>
      </c>
      <c r="D100" s="244">
        <v>3</v>
      </c>
      <c r="E100" s="228">
        <v>20</v>
      </c>
      <c r="F100" s="291">
        <v>0</v>
      </c>
      <c r="G100" s="291">
        <v>0</v>
      </c>
      <c r="H100" s="229">
        <v>0</v>
      </c>
    </row>
    <row r="101" spans="1:8" ht="45">
      <c r="A101" s="219">
        <v>98</v>
      </c>
      <c r="B101" s="106" t="s">
        <v>190</v>
      </c>
      <c r="C101" s="221" t="s">
        <v>141</v>
      </c>
      <c r="D101" s="244">
        <v>3</v>
      </c>
      <c r="E101" s="228">
        <v>0</v>
      </c>
      <c r="F101" s="291">
        <v>0</v>
      </c>
      <c r="G101" s="291">
        <v>8500</v>
      </c>
      <c r="H101" s="229">
        <v>0</v>
      </c>
    </row>
    <row r="102" spans="1:8" ht="45">
      <c r="A102" s="219">
        <v>99</v>
      </c>
      <c r="B102" s="106" t="s">
        <v>191</v>
      </c>
      <c r="C102" s="78" t="s">
        <v>169</v>
      </c>
      <c r="D102" s="244">
        <v>3</v>
      </c>
      <c r="E102" s="228">
        <v>0</v>
      </c>
      <c r="F102" s="291">
        <v>2600</v>
      </c>
      <c r="G102" s="291">
        <v>0</v>
      </c>
      <c r="H102" s="229">
        <v>0</v>
      </c>
    </row>
    <row r="103" spans="1:8" ht="30">
      <c r="A103" s="219">
        <v>100</v>
      </c>
      <c r="B103" s="106" t="s">
        <v>191</v>
      </c>
      <c r="C103" s="28" t="s">
        <v>171</v>
      </c>
      <c r="D103" s="244">
        <v>3</v>
      </c>
      <c r="E103" s="228">
        <v>0</v>
      </c>
      <c r="F103" s="291">
        <v>980</v>
      </c>
      <c r="G103" s="291">
        <v>0</v>
      </c>
      <c r="H103" s="229">
        <v>0</v>
      </c>
    </row>
    <row r="104" spans="1:8" ht="30">
      <c r="A104" s="219">
        <v>101</v>
      </c>
      <c r="B104" s="106" t="s">
        <v>191</v>
      </c>
      <c r="C104" s="78" t="s">
        <v>273</v>
      </c>
      <c r="D104" s="244">
        <v>3</v>
      </c>
      <c r="E104" s="228">
        <v>0</v>
      </c>
      <c r="F104" s="291">
        <v>600</v>
      </c>
      <c r="G104" s="291">
        <v>0</v>
      </c>
      <c r="H104" s="229">
        <v>0</v>
      </c>
    </row>
    <row r="105" spans="1:8" ht="45">
      <c r="A105" s="219">
        <v>102</v>
      </c>
      <c r="B105" s="106" t="s">
        <v>191</v>
      </c>
      <c r="C105" s="78" t="s">
        <v>173</v>
      </c>
      <c r="D105" s="244">
        <v>3</v>
      </c>
      <c r="E105" s="228">
        <v>0</v>
      </c>
      <c r="F105" s="291">
        <v>4800</v>
      </c>
      <c r="G105" s="291">
        <v>0</v>
      </c>
      <c r="H105" s="229">
        <v>0</v>
      </c>
    </row>
    <row r="106" spans="1:8" ht="60">
      <c r="A106" s="219">
        <v>103</v>
      </c>
      <c r="B106" s="106" t="s">
        <v>191</v>
      </c>
      <c r="C106" s="28" t="s">
        <v>276</v>
      </c>
      <c r="D106" s="244">
        <v>3</v>
      </c>
      <c r="E106" s="228">
        <v>0</v>
      </c>
      <c r="F106" s="291">
        <v>5800</v>
      </c>
      <c r="G106" s="291">
        <v>0</v>
      </c>
      <c r="H106" s="229">
        <v>0</v>
      </c>
    </row>
    <row r="107" spans="1:8" ht="30">
      <c r="A107" s="219">
        <v>104</v>
      </c>
      <c r="B107" s="106" t="s">
        <v>191</v>
      </c>
      <c r="C107" s="28" t="s">
        <v>176</v>
      </c>
      <c r="D107" s="244">
        <v>3</v>
      </c>
      <c r="E107" s="228">
        <v>0</v>
      </c>
      <c r="F107" s="291">
        <v>1300</v>
      </c>
      <c r="G107" s="291">
        <v>0</v>
      </c>
      <c r="H107" s="229">
        <v>0</v>
      </c>
    </row>
    <row r="108" spans="1:8" ht="45">
      <c r="A108" s="225">
        <v>105</v>
      </c>
      <c r="B108" s="106" t="s">
        <v>191</v>
      </c>
      <c r="C108" s="28" t="s">
        <v>178</v>
      </c>
      <c r="D108" s="244">
        <v>3</v>
      </c>
      <c r="E108" s="237">
        <v>0</v>
      </c>
      <c r="F108" s="237">
        <v>3000</v>
      </c>
      <c r="G108" s="237">
        <v>0</v>
      </c>
      <c r="H108" s="292">
        <v>0</v>
      </c>
    </row>
    <row r="109" spans="1:8" ht="60">
      <c r="A109" s="225">
        <v>106</v>
      </c>
      <c r="B109" s="106" t="s">
        <v>192</v>
      </c>
      <c r="C109" s="328" t="s">
        <v>489</v>
      </c>
      <c r="D109" s="244">
        <v>3</v>
      </c>
      <c r="E109" s="237">
        <v>450</v>
      </c>
      <c r="F109" s="237">
        <v>0</v>
      </c>
      <c r="G109" s="237">
        <v>0</v>
      </c>
      <c r="H109" s="292">
        <v>0</v>
      </c>
    </row>
    <row r="110" spans="1:8" ht="60">
      <c r="A110" s="225">
        <v>107</v>
      </c>
      <c r="B110" s="106" t="s">
        <v>192</v>
      </c>
      <c r="C110" s="294" t="s">
        <v>490</v>
      </c>
      <c r="D110" s="244">
        <v>3</v>
      </c>
      <c r="E110" s="237">
        <v>450</v>
      </c>
      <c r="F110" s="237">
        <v>0</v>
      </c>
      <c r="G110" s="237">
        <v>0</v>
      </c>
      <c r="H110" s="234">
        <v>0</v>
      </c>
    </row>
    <row r="111" spans="1:8" ht="45">
      <c r="A111" s="225">
        <v>108</v>
      </c>
      <c r="B111" s="106" t="s">
        <v>193</v>
      </c>
      <c r="C111" s="293" t="s">
        <v>314</v>
      </c>
      <c r="D111" s="298">
        <v>3</v>
      </c>
      <c r="E111" s="43">
        <v>0</v>
      </c>
      <c r="F111" s="43">
        <v>500</v>
      </c>
      <c r="G111" s="43">
        <v>7502</v>
      </c>
      <c r="H111" s="300">
        <v>11265</v>
      </c>
    </row>
    <row r="112" spans="1:8" ht="30">
      <c r="A112" s="225">
        <v>109</v>
      </c>
      <c r="B112" s="106" t="s">
        <v>194</v>
      </c>
      <c r="C112" s="293" t="s">
        <v>336</v>
      </c>
      <c r="D112" s="298">
        <v>3</v>
      </c>
      <c r="E112" s="43">
        <v>0</v>
      </c>
      <c r="F112" s="43">
        <v>1000</v>
      </c>
      <c r="G112" s="43">
        <v>14000</v>
      </c>
      <c r="H112" s="300">
        <v>0</v>
      </c>
    </row>
    <row r="113" spans="1:10" ht="30">
      <c r="A113" s="225">
        <v>110</v>
      </c>
      <c r="B113" s="106" t="s">
        <v>194</v>
      </c>
      <c r="C113" s="293" t="s">
        <v>25</v>
      </c>
      <c r="D113" s="298">
        <v>3</v>
      </c>
      <c r="E113" s="43">
        <v>0</v>
      </c>
      <c r="F113" s="43">
        <v>3000</v>
      </c>
      <c r="G113" s="43">
        <v>20000</v>
      </c>
      <c r="H113" s="300">
        <v>17000</v>
      </c>
    </row>
    <row r="114" spans="1:10" ht="30">
      <c r="A114" s="259">
        <v>111</v>
      </c>
      <c r="B114" s="260" t="s">
        <v>196</v>
      </c>
      <c r="C114" s="301" t="s">
        <v>394</v>
      </c>
      <c r="D114" s="272">
        <v>3</v>
      </c>
      <c r="E114" s="302">
        <v>340</v>
      </c>
      <c r="F114" s="302">
        <v>2800</v>
      </c>
      <c r="G114" s="302">
        <v>5000</v>
      </c>
      <c r="H114" s="276">
        <v>0</v>
      </c>
    </row>
    <row r="115" spans="1:10" ht="30.75" thickBot="1">
      <c r="A115" s="259">
        <v>112</v>
      </c>
      <c r="B115" s="260" t="s">
        <v>196</v>
      </c>
      <c r="C115" s="301" t="s">
        <v>397</v>
      </c>
      <c r="D115" s="272">
        <v>3</v>
      </c>
      <c r="E115" s="302">
        <v>0</v>
      </c>
      <c r="F115" s="302">
        <v>600</v>
      </c>
      <c r="G115" s="302">
        <v>0</v>
      </c>
      <c r="H115" s="303">
        <v>0</v>
      </c>
    </row>
    <row r="116" spans="1:10" ht="15.75" thickBot="1">
      <c r="A116" s="411">
        <v>113</v>
      </c>
      <c r="B116" s="412"/>
      <c r="C116" s="413" t="s">
        <v>199</v>
      </c>
      <c r="D116" s="412"/>
      <c r="E116" s="414">
        <f>SUM(E100:E115)</f>
        <v>1260</v>
      </c>
      <c r="F116" s="414">
        <f>SUM(F100:F115)</f>
        <v>26980</v>
      </c>
      <c r="G116" s="414">
        <f>SUM(G100:G115)</f>
        <v>55002</v>
      </c>
      <c r="H116" s="415">
        <f>SUM(H100:H115)</f>
        <v>28265</v>
      </c>
    </row>
    <row r="117" spans="1:10" ht="45">
      <c r="A117" s="219">
        <v>114</v>
      </c>
      <c r="B117" s="265" t="s">
        <v>189</v>
      </c>
      <c r="C117" s="221" t="s">
        <v>101</v>
      </c>
      <c r="D117" s="244">
        <v>4</v>
      </c>
      <c r="E117" s="228">
        <v>40</v>
      </c>
      <c r="F117" s="291">
        <v>40</v>
      </c>
      <c r="G117" s="291">
        <v>40</v>
      </c>
      <c r="H117" s="229">
        <v>70</v>
      </c>
    </row>
    <row r="118" spans="1:10" ht="30">
      <c r="A118" s="225">
        <v>115</v>
      </c>
      <c r="B118" s="38" t="s">
        <v>191</v>
      </c>
      <c r="C118" s="248" t="s">
        <v>180</v>
      </c>
      <c r="D118" s="245">
        <v>4</v>
      </c>
      <c r="E118" s="237">
        <v>0</v>
      </c>
      <c r="F118" s="237">
        <v>0</v>
      </c>
      <c r="G118" s="237">
        <v>2600</v>
      </c>
      <c r="H118" s="292">
        <v>0</v>
      </c>
      <c r="J118" s="91"/>
    </row>
    <row r="119" spans="1:10" ht="45">
      <c r="A119" s="225">
        <v>116</v>
      </c>
      <c r="B119" s="38" t="s">
        <v>191</v>
      </c>
      <c r="C119" s="248" t="s">
        <v>281</v>
      </c>
      <c r="D119" s="245">
        <v>4</v>
      </c>
      <c r="E119" s="237">
        <v>0</v>
      </c>
      <c r="F119" s="237">
        <v>0</v>
      </c>
      <c r="G119" s="237">
        <v>7000</v>
      </c>
      <c r="H119" s="292">
        <v>0</v>
      </c>
    </row>
    <row r="120" spans="1:10" ht="30">
      <c r="A120" s="225">
        <v>117</v>
      </c>
      <c r="B120" s="38" t="s">
        <v>191</v>
      </c>
      <c r="C120" s="248" t="s">
        <v>282</v>
      </c>
      <c r="D120" s="245">
        <v>4</v>
      </c>
      <c r="E120" s="237">
        <v>0</v>
      </c>
      <c r="F120" s="237">
        <v>0</v>
      </c>
      <c r="G120" s="237">
        <v>3500</v>
      </c>
      <c r="H120" s="292">
        <v>0</v>
      </c>
    </row>
    <row r="121" spans="1:10" ht="60">
      <c r="A121" s="225">
        <v>118</v>
      </c>
      <c r="B121" s="106" t="s">
        <v>192</v>
      </c>
      <c r="C121" s="248" t="s">
        <v>39</v>
      </c>
      <c r="D121" s="245">
        <v>4</v>
      </c>
      <c r="E121" s="237">
        <v>0</v>
      </c>
      <c r="F121" s="237">
        <v>0</v>
      </c>
      <c r="G121" s="237">
        <v>3000</v>
      </c>
      <c r="H121" s="292">
        <v>61980</v>
      </c>
    </row>
    <row r="122" spans="1:10" ht="45">
      <c r="A122" s="225">
        <v>119</v>
      </c>
      <c r="B122" s="106" t="s">
        <v>192</v>
      </c>
      <c r="C122" s="305" t="s">
        <v>302</v>
      </c>
      <c r="D122" s="245">
        <v>4</v>
      </c>
      <c r="E122" s="237">
        <v>0</v>
      </c>
      <c r="F122" s="237">
        <v>0</v>
      </c>
      <c r="G122" s="237">
        <v>5600</v>
      </c>
      <c r="H122" s="234">
        <v>0</v>
      </c>
    </row>
    <row r="123" spans="1:10" ht="30">
      <c r="A123" s="225">
        <v>120</v>
      </c>
      <c r="B123" s="25" t="s">
        <v>193</v>
      </c>
      <c r="C123" s="248" t="s">
        <v>315</v>
      </c>
      <c r="D123" s="295" t="s">
        <v>28</v>
      </c>
      <c r="E123" s="296">
        <v>0</v>
      </c>
      <c r="F123" s="271">
        <v>500</v>
      </c>
      <c r="G123" s="271">
        <v>4500</v>
      </c>
      <c r="H123" s="234">
        <v>0</v>
      </c>
    </row>
    <row r="124" spans="1:10" ht="30.75" thickBot="1">
      <c r="A124" s="259">
        <v>121</v>
      </c>
      <c r="B124" s="220" t="s">
        <v>194</v>
      </c>
      <c r="C124" s="309" t="s">
        <v>26</v>
      </c>
      <c r="D124" s="329" t="s">
        <v>28</v>
      </c>
      <c r="E124" s="330">
        <v>0</v>
      </c>
      <c r="F124" s="307">
        <v>1000</v>
      </c>
      <c r="G124" s="307">
        <v>20000</v>
      </c>
      <c r="H124" s="289">
        <v>0</v>
      </c>
    </row>
    <row r="125" spans="1:10" ht="15.75" thickBot="1">
      <c r="A125" s="411">
        <v>122</v>
      </c>
      <c r="B125" s="412"/>
      <c r="C125" s="413" t="s">
        <v>200</v>
      </c>
      <c r="D125" s="412"/>
      <c r="E125" s="414">
        <f>SUM(E117:E124)</f>
        <v>40</v>
      </c>
      <c r="F125" s="414">
        <f>SUM(F117:F124)</f>
        <v>1540</v>
      </c>
      <c r="G125" s="414">
        <f>SUM(G117:G124)</f>
        <v>46240</v>
      </c>
      <c r="H125" s="415">
        <f>SUM(H117:H124)</f>
        <v>62050</v>
      </c>
    </row>
    <row r="126" spans="1:10" ht="30">
      <c r="A126" s="219">
        <v>123</v>
      </c>
      <c r="B126" s="176" t="s">
        <v>189</v>
      </c>
      <c r="C126" s="306" t="s">
        <v>103</v>
      </c>
      <c r="D126" s="244">
        <v>5</v>
      </c>
      <c r="E126" s="228">
        <v>200</v>
      </c>
      <c r="F126" s="291">
        <v>0</v>
      </c>
      <c r="G126" s="291">
        <v>0</v>
      </c>
      <c r="H126" s="229">
        <v>0</v>
      </c>
    </row>
    <row r="127" spans="1:10" ht="45">
      <c r="A127" s="225">
        <v>124</v>
      </c>
      <c r="B127" s="38" t="s">
        <v>191</v>
      </c>
      <c r="C127" s="331" t="s">
        <v>183</v>
      </c>
      <c r="D127" s="245">
        <v>5</v>
      </c>
      <c r="E127" s="237">
        <v>0</v>
      </c>
      <c r="F127" s="237">
        <v>0</v>
      </c>
      <c r="G127" s="237">
        <v>10000</v>
      </c>
      <c r="H127" s="292">
        <v>0</v>
      </c>
    </row>
    <row r="128" spans="1:10" ht="30.75" thickBot="1">
      <c r="A128" s="225">
        <v>125</v>
      </c>
      <c r="B128" s="38" t="s">
        <v>191</v>
      </c>
      <c r="C128" s="305" t="s">
        <v>283</v>
      </c>
      <c r="D128" s="245">
        <v>5</v>
      </c>
      <c r="E128" s="237">
        <v>0</v>
      </c>
      <c r="F128" s="237">
        <v>0</v>
      </c>
      <c r="G128" s="237">
        <v>5100</v>
      </c>
      <c r="H128" s="234">
        <v>0</v>
      </c>
    </row>
    <row r="129" spans="1:8" ht="15.75" thickBot="1">
      <c r="A129" s="411">
        <v>126</v>
      </c>
      <c r="B129" s="412"/>
      <c r="C129" s="413" t="s">
        <v>201</v>
      </c>
      <c r="D129" s="412"/>
      <c r="E129" s="414">
        <f>SUM(E126:E128)</f>
        <v>200</v>
      </c>
      <c r="F129" s="414">
        <f>SUM(F126:F128)</f>
        <v>0</v>
      </c>
      <c r="G129" s="414">
        <f>SUM(G126:G128)</f>
        <v>15100</v>
      </c>
      <c r="H129" s="415">
        <f>SUM(H126:H128)</f>
        <v>0</v>
      </c>
    </row>
    <row r="130" spans="1:8" ht="30.75" thickBot="1">
      <c r="A130" s="219">
        <v>127</v>
      </c>
      <c r="B130" s="176" t="s">
        <v>189</v>
      </c>
      <c r="C130" s="221" t="s">
        <v>105</v>
      </c>
      <c r="D130" s="244">
        <v>6</v>
      </c>
      <c r="E130" s="228">
        <v>44</v>
      </c>
      <c r="F130" s="291">
        <v>0</v>
      </c>
      <c r="G130" s="291">
        <v>0</v>
      </c>
      <c r="H130" s="229">
        <v>0</v>
      </c>
    </row>
    <row r="131" spans="1:8" ht="15.75" thickBot="1">
      <c r="A131" s="411">
        <v>128</v>
      </c>
      <c r="B131" s="412"/>
      <c r="C131" s="413" t="s">
        <v>202</v>
      </c>
      <c r="D131" s="412"/>
      <c r="E131" s="414">
        <f>SUM(E130:E130)</f>
        <v>44</v>
      </c>
      <c r="F131" s="414">
        <f>SUM(F130:F130)</f>
        <v>0</v>
      </c>
      <c r="G131" s="414">
        <f>SUM(G130:G130)</f>
        <v>0</v>
      </c>
      <c r="H131" s="415">
        <f>SUM(H130:H130)</f>
        <v>0</v>
      </c>
    </row>
    <row r="132" spans="1:8" ht="30.75" thickBot="1">
      <c r="A132" s="219">
        <v>129</v>
      </c>
      <c r="B132" s="176" t="s">
        <v>189</v>
      </c>
      <c r="C132" s="221" t="s">
        <v>107</v>
      </c>
      <c r="D132" s="244">
        <v>7</v>
      </c>
      <c r="E132" s="228">
        <v>208</v>
      </c>
      <c r="F132" s="291">
        <v>0</v>
      </c>
      <c r="G132" s="291">
        <v>0</v>
      </c>
      <c r="H132" s="229">
        <v>0</v>
      </c>
    </row>
    <row r="133" spans="1:8" ht="15.75" thickBot="1">
      <c r="A133" s="411">
        <v>130</v>
      </c>
      <c r="B133" s="412"/>
      <c r="C133" s="413" t="s">
        <v>203</v>
      </c>
      <c r="D133" s="412"/>
      <c r="E133" s="414">
        <f>SUM(E132:E132)</f>
        <v>208</v>
      </c>
      <c r="F133" s="414">
        <f>SUM(F132:F132)</f>
        <v>0</v>
      </c>
      <c r="G133" s="414">
        <f>SUM(G132:G132)</f>
        <v>0</v>
      </c>
      <c r="H133" s="415">
        <f>SUM(H132:H132)</f>
        <v>0</v>
      </c>
    </row>
    <row r="134" spans="1:8" ht="30.75" thickBot="1">
      <c r="A134" s="219">
        <v>131</v>
      </c>
      <c r="B134" s="176" t="s">
        <v>189</v>
      </c>
      <c r="C134" s="308" t="s">
        <v>109</v>
      </c>
      <c r="D134" s="254">
        <v>8</v>
      </c>
      <c r="E134" s="228">
        <v>148</v>
      </c>
      <c r="F134" s="291">
        <v>0</v>
      </c>
      <c r="G134" s="291">
        <v>0</v>
      </c>
      <c r="H134" s="229">
        <v>0</v>
      </c>
    </row>
    <row r="135" spans="1:8" ht="15.75" thickBot="1">
      <c r="A135" s="416">
        <v>132</v>
      </c>
      <c r="B135" s="417"/>
      <c r="C135" s="418" t="s">
        <v>204</v>
      </c>
      <c r="D135" s="417"/>
      <c r="E135" s="419">
        <f>SUM(E134:E134)</f>
        <v>148</v>
      </c>
      <c r="F135" s="419">
        <f>SUM(F134:F134)</f>
        <v>0</v>
      </c>
      <c r="G135" s="419">
        <f>SUM(G134:G134)</f>
        <v>0</v>
      </c>
      <c r="H135" s="420">
        <f>SUM(H134:H134)</f>
        <v>0</v>
      </c>
    </row>
    <row r="136" spans="1:8" ht="30.75" thickBot="1">
      <c r="A136" s="310">
        <v>133</v>
      </c>
      <c r="B136" s="311" t="s">
        <v>189</v>
      </c>
      <c r="C136" s="312" t="s">
        <v>111</v>
      </c>
      <c r="D136" s="313">
        <v>9</v>
      </c>
      <c r="E136" s="314">
        <v>260</v>
      </c>
      <c r="F136" s="315">
        <v>0</v>
      </c>
      <c r="G136" s="315">
        <v>0</v>
      </c>
      <c r="H136" s="256">
        <v>0</v>
      </c>
    </row>
    <row r="137" spans="1:8" ht="15.75" thickBot="1">
      <c r="A137" s="411">
        <v>134</v>
      </c>
      <c r="B137" s="412"/>
      <c r="C137" s="413" t="s">
        <v>205</v>
      </c>
      <c r="D137" s="412"/>
      <c r="E137" s="414">
        <f>SUM(E136:E136)</f>
        <v>260</v>
      </c>
      <c r="F137" s="414">
        <f>SUM(F136:F136)</f>
        <v>0</v>
      </c>
      <c r="G137" s="414">
        <f>SUM(G136:G136)</f>
        <v>0</v>
      </c>
      <c r="H137" s="415">
        <f>SUM(H136:H136)</f>
        <v>0</v>
      </c>
    </row>
    <row r="138" spans="1:8" ht="30.75" thickBot="1">
      <c r="A138" s="219">
        <v>135</v>
      </c>
      <c r="B138" s="176" t="s">
        <v>189</v>
      </c>
      <c r="C138" s="316" t="s">
        <v>113</v>
      </c>
      <c r="D138" s="254">
        <v>10</v>
      </c>
      <c r="E138" s="228">
        <v>650</v>
      </c>
      <c r="F138" s="291">
        <v>0</v>
      </c>
      <c r="G138" s="291">
        <v>0</v>
      </c>
      <c r="H138" s="229">
        <v>0</v>
      </c>
    </row>
    <row r="139" spans="1:8" ht="15.75" thickBot="1">
      <c r="A139" s="411">
        <v>136</v>
      </c>
      <c r="B139" s="412"/>
      <c r="C139" s="413" t="s">
        <v>206</v>
      </c>
      <c r="D139" s="412"/>
      <c r="E139" s="414">
        <f>SUM(E138:E138)</f>
        <v>650</v>
      </c>
      <c r="F139" s="414">
        <f>SUM(F138:F138)</f>
        <v>0</v>
      </c>
      <c r="G139" s="414">
        <f>SUM(G138:G138)</f>
        <v>0</v>
      </c>
      <c r="H139" s="415">
        <f>SUM(H138:H138)</f>
        <v>0</v>
      </c>
    </row>
    <row r="140" spans="1:8" ht="30.75" thickBot="1">
      <c r="A140" s="219">
        <v>137</v>
      </c>
      <c r="B140" s="176" t="s">
        <v>189</v>
      </c>
      <c r="C140" s="316" t="s">
        <v>115</v>
      </c>
      <c r="D140" s="254">
        <v>11</v>
      </c>
      <c r="E140" s="228">
        <v>150</v>
      </c>
      <c r="F140" s="291">
        <v>0</v>
      </c>
      <c r="G140" s="291"/>
      <c r="H140" s="229">
        <v>0</v>
      </c>
    </row>
    <row r="141" spans="1:8" ht="15.75" thickBot="1">
      <c r="A141" s="411">
        <v>138</v>
      </c>
      <c r="B141" s="412"/>
      <c r="C141" s="413" t="s">
        <v>207</v>
      </c>
      <c r="D141" s="412"/>
      <c r="E141" s="414">
        <f>SUM(E140:E140)</f>
        <v>150</v>
      </c>
      <c r="F141" s="414">
        <f>SUM(F140:F140)</f>
        <v>0</v>
      </c>
      <c r="G141" s="414">
        <f>SUM(G140:G140)</f>
        <v>0</v>
      </c>
      <c r="H141" s="415">
        <f>SUM(H140:H140)</f>
        <v>0</v>
      </c>
    </row>
    <row r="142" spans="1:8" ht="30.75" thickBot="1">
      <c r="A142" s="176">
        <v>139</v>
      </c>
      <c r="B142" s="176" t="s">
        <v>189</v>
      </c>
      <c r="C142" s="317" t="s">
        <v>117</v>
      </c>
      <c r="D142" s="244">
        <v>12</v>
      </c>
      <c r="E142" s="228">
        <v>40</v>
      </c>
      <c r="F142" s="291">
        <v>0</v>
      </c>
      <c r="G142" s="291">
        <v>0</v>
      </c>
      <c r="H142" s="229">
        <v>0</v>
      </c>
    </row>
    <row r="143" spans="1:8" ht="15.75" thickBot="1">
      <c r="A143" s="411">
        <v>140</v>
      </c>
      <c r="B143" s="412"/>
      <c r="C143" s="413" t="s">
        <v>208</v>
      </c>
      <c r="D143" s="412"/>
      <c r="E143" s="414">
        <f>SUM(E142:E142)</f>
        <v>40</v>
      </c>
      <c r="F143" s="414">
        <f>SUM(F142:F142)</f>
        <v>0</v>
      </c>
      <c r="G143" s="414">
        <f>SUM(G142:G142)</f>
        <v>0</v>
      </c>
      <c r="H143" s="415">
        <f>SUM(H142:H142)</f>
        <v>0</v>
      </c>
    </row>
    <row r="144" spans="1:8" ht="15.75" thickBot="1">
      <c r="A144" s="318">
        <v>141</v>
      </c>
      <c r="B144" s="319" t="s">
        <v>189</v>
      </c>
      <c r="C144" s="320" t="s">
        <v>119</v>
      </c>
      <c r="D144" s="280">
        <v>13</v>
      </c>
      <c r="E144" s="321">
        <v>700</v>
      </c>
      <c r="F144" s="322">
        <v>0</v>
      </c>
      <c r="G144" s="322"/>
      <c r="H144" s="256">
        <v>0</v>
      </c>
    </row>
    <row r="145" spans="1:9" ht="15.75" thickBot="1">
      <c r="A145" s="411">
        <v>142</v>
      </c>
      <c r="B145" s="412"/>
      <c r="C145" s="413" t="s">
        <v>209</v>
      </c>
      <c r="D145" s="412"/>
      <c r="E145" s="414">
        <f>SUM(E144:E144)</f>
        <v>700</v>
      </c>
      <c r="F145" s="414">
        <f>SUM(F144:F144)</f>
        <v>0</v>
      </c>
      <c r="G145" s="414">
        <f>SUM(G144:G144)</f>
        <v>0</v>
      </c>
      <c r="H145" s="415">
        <f>SUM(H144:H144)</f>
        <v>0</v>
      </c>
    </row>
    <row r="146" spans="1:9" ht="45.75" thickBot="1">
      <c r="A146" s="318">
        <v>143</v>
      </c>
      <c r="B146" s="319" t="s">
        <v>189</v>
      </c>
      <c r="C146" s="320" t="s">
        <v>121</v>
      </c>
      <c r="D146" s="280">
        <v>14</v>
      </c>
      <c r="E146" s="321">
        <v>200</v>
      </c>
      <c r="F146" s="322">
        <v>101</v>
      </c>
      <c r="G146" s="322">
        <v>400</v>
      </c>
      <c r="H146" s="256">
        <v>0</v>
      </c>
    </row>
    <row r="147" spans="1:9" ht="15.75" thickBot="1">
      <c r="A147" s="411">
        <v>144</v>
      </c>
      <c r="B147" s="412"/>
      <c r="C147" s="413" t="s">
        <v>210</v>
      </c>
      <c r="D147" s="412"/>
      <c r="E147" s="414">
        <f>SUM(E146:E146)</f>
        <v>200</v>
      </c>
      <c r="F147" s="414">
        <f>SUM(F146:F146)</f>
        <v>101</v>
      </c>
      <c r="G147" s="414">
        <f>SUM(G146:G146)</f>
        <v>400</v>
      </c>
      <c r="H147" s="415">
        <f>SUM(H146:H146)</f>
        <v>0</v>
      </c>
    </row>
    <row r="148" spans="1:9" ht="30.75" thickBot="1">
      <c r="A148" s="176">
        <v>145</v>
      </c>
      <c r="B148" s="319" t="s">
        <v>189</v>
      </c>
      <c r="C148" s="323" t="s">
        <v>123</v>
      </c>
      <c r="D148" s="244">
        <v>15</v>
      </c>
      <c r="E148" s="44">
        <v>1000</v>
      </c>
      <c r="F148" s="44">
        <v>1000</v>
      </c>
      <c r="G148" s="44">
        <v>480</v>
      </c>
      <c r="H148" s="300">
        <v>500</v>
      </c>
    </row>
    <row r="149" spans="1:9" ht="15.75" thickBot="1">
      <c r="A149" s="411">
        <v>146</v>
      </c>
      <c r="B149" s="412"/>
      <c r="C149" s="413" t="s">
        <v>211</v>
      </c>
      <c r="D149" s="412"/>
      <c r="E149" s="414">
        <f>SUM(E148:E148)</f>
        <v>1000</v>
      </c>
      <c r="F149" s="414">
        <f>SUM(F148:F148)</f>
        <v>1000</v>
      </c>
      <c r="G149" s="414">
        <f>SUM(G148:G148)</f>
        <v>480</v>
      </c>
      <c r="H149" s="415">
        <f>SUM(H148:H148)</f>
        <v>500</v>
      </c>
    </row>
    <row r="150" spans="1:9" ht="15.75" thickBot="1">
      <c r="A150" s="318">
        <v>147</v>
      </c>
      <c r="B150" s="319" t="s">
        <v>189</v>
      </c>
      <c r="C150" s="320" t="s">
        <v>125</v>
      </c>
      <c r="D150" s="280">
        <v>17</v>
      </c>
      <c r="E150" s="321">
        <v>0</v>
      </c>
      <c r="F150" s="322">
        <v>0</v>
      </c>
      <c r="G150" s="322">
        <v>20</v>
      </c>
      <c r="H150" s="256">
        <v>0</v>
      </c>
    </row>
    <row r="151" spans="1:9" ht="15.75" thickBot="1">
      <c r="A151" s="411">
        <v>148</v>
      </c>
      <c r="B151" s="412"/>
      <c r="C151" s="413" t="s">
        <v>212</v>
      </c>
      <c r="D151" s="412"/>
      <c r="E151" s="414">
        <f>SUM(E150:E150)</f>
        <v>0</v>
      </c>
      <c r="F151" s="414">
        <f>SUM(F150:F150)</f>
        <v>0</v>
      </c>
      <c r="G151" s="414">
        <f>SUM(G150:G150)</f>
        <v>20</v>
      </c>
      <c r="H151" s="415">
        <f>SUM(H150:H150)</f>
        <v>0</v>
      </c>
    </row>
    <row r="152" spans="1:9" ht="15.75" thickBot="1">
      <c r="A152" s="212"/>
      <c r="B152" s="213"/>
      <c r="C152" s="213"/>
      <c r="D152" s="324"/>
      <c r="E152" s="324"/>
      <c r="F152" s="324"/>
      <c r="G152" s="324"/>
      <c r="H152" s="324"/>
    </row>
    <row r="153" spans="1:9" ht="15.75" thickBot="1">
      <c r="A153" s="421">
        <v>149</v>
      </c>
      <c r="B153" s="422"/>
      <c r="C153" s="423" t="s">
        <v>213</v>
      </c>
      <c r="D153" s="422"/>
      <c r="E153" s="424">
        <f>E71+E99+E116+E125+E129+E131+E133+E135+E137+E139+E141+E143+E145+E147+E149+E151</f>
        <v>609391.152</v>
      </c>
      <c r="F153" s="424">
        <f t="shared" ref="F153:H153" si="4">F71+F99+F116+F125+F129+F131+F133+F135+F137+F139+F141+F143+F145+F147+F149+F151</f>
        <v>460443.152</v>
      </c>
      <c r="G153" s="424">
        <f t="shared" si="4"/>
        <v>445017.185</v>
      </c>
      <c r="H153" s="425">
        <f t="shared" si="4"/>
        <v>317158.185</v>
      </c>
    </row>
    <row r="154" spans="1:9">
      <c r="A154" s="381"/>
      <c r="B154" s="213"/>
      <c r="C154" s="213"/>
      <c r="D154" s="213"/>
      <c r="E154" s="325"/>
      <c r="F154" s="325"/>
      <c r="G154" s="325"/>
      <c r="H154" s="325"/>
    </row>
    <row r="155" spans="1:9">
      <c r="A155" s="213"/>
      <c r="B155" s="213"/>
      <c r="C155" s="213"/>
      <c r="D155" s="426"/>
      <c r="E155" s="427"/>
      <c r="F155" s="427"/>
      <c r="G155" s="427"/>
      <c r="H155" s="427"/>
      <c r="I155" s="91"/>
    </row>
    <row r="156" spans="1:9" ht="30">
      <c r="C156" s="92" t="s">
        <v>162</v>
      </c>
      <c r="D156" s="91"/>
      <c r="E156" s="428"/>
      <c r="F156" s="428"/>
      <c r="G156" s="428"/>
      <c r="H156" s="428"/>
      <c r="I156" s="428"/>
    </row>
    <row r="157" spans="1:9">
      <c r="C157" s="143"/>
      <c r="D157" s="91"/>
      <c r="E157" s="91"/>
      <c r="F157" s="429"/>
      <c r="G157" s="429"/>
      <c r="H157" s="429"/>
      <c r="I157" s="429"/>
    </row>
    <row r="158" spans="1:9">
      <c r="A158" t="s">
        <v>45</v>
      </c>
      <c r="D158" s="91"/>
      <c r="E158" s="429"/>
      <c r="F158" s="429"/>
      <c r="G158" s="429"/>
      <c r="H158" s="429"/>
      <c r="I158" s="429"/>
    </row>
    <row r="159" spans="1:9">
      <c r="A159" t="s">
        <v>46</v>
      </c>
      <c r="D159" s="91"/>
      <c r="E159" s="429"/>
      <c r="F159" s="429"/>
      <c r="G159" s="429"/>
      <c r="H159" s="429"/>
      <c r="I159" s="429"/>
    </row>
    <row r="160" spans="1:9">
      <c r="A160" t="s">
        <v>47</v>
      </c>
      <c r="D160" s="91"/>
      <c r="E160" s="429"/>
      <c r="F160" s="429"/>
      <c r="G160" s="429"/>
      <c r="H160" s="429"/>
      <c r="I160" s="429"/>
    </row>
    <row r="161" spans="1:9">
      <c r="A161" t="s">
        <v>541</v>
      </c>
      <c r="D161" s="91"/>
      <c r="E161" s="429"/>
      <c r="F161" s="429"/>
      <c r="G161" s="429"/>
      <c r="H161" s="429"/>
      <c r="I161" s="429"/>
    </row>
    <row r="162" spans="1:9">
      <c r="E162" s="5"/>
      <c r="F162" s="5"/>
      <c r="G162" s="5"/>
      <c r="H162" s="5"/>
      <c r="I162" s="5"/>
    </row>
  </sheetData>
  <mergeCells count="1">
    <mergeCell ref="A1:H1"/>
  </mergeCells>
  <conditionalFormatting sqref="C114:C115 C96:C97">
    <cfRule type="expression" dxfId="7" priority="5">
      <formula>AND(#REF!="rezerva")</formula>
    </cfRule>
  </conditionalFormatting>
  <conditionalFormatting sqref="C45">
    <cfRule type="expression" dxfId="6" priority="4">
      <formula>AND(#REF!="rezerva")</formula>
    </cfRule>
  </conditionalFormatting>
  <conditionalFormatting sqref="C114:C115 C96:C97">
    <cfRule type="expression" dxfId="5" priority="3">
      <formula>AND(#REF!="rezerva")</formula>
    </cfRule>
  </conditionalFormatting>
  <conditionalFormatting sqref="C45">
    <cfRule type="expression" dxfId="4" priority="2">
      <formula>AND(#REF!="rezerva")</formula>
    </cfRule>
  </conditionalFormatting>
  <pageMargins left="0.70866141732283472" right="0.70866141732283472" top="0.78740157480314965" bottom="0.78740157480314965" header="0.31496062992125984" footer="0.31496062992125984"/>
  <pageSetup paperSize="9" scale="62" fitToHeight="20" orientation="portrait" r:id="rId1"/>
  <headerFooter>
    <oddHeader>&amp;RRekapitulace</oddHeader>
    <oddFooter>Stránka &amp;P z &amp;N</oddFooter>
  </headerFooter>
</worksheet>
</file>

<file path=xl/worksheets/sheet10.xml><?xml version="1.0" encoding="utf-8"?>
<worksheet xmlns="http://schemas.openxmlformats.org/spreadsheetml/2006/main" xmlns:r="http://schemas.openxmlformats.org/officeDocument/2006/relationships">
  <sheetPr>
    <pageSetUpPr fitToPage="1"/>
  </sheetPr>
  <dimension ref="B1:N42"/>
  <sheetViews>
    <sheetView zoomScale="90" zoomScaleNormal="90" workbookViewId="0">
      <pane ySplit="4" topLeftCell="A5" activePane="bottomLeft" state="frozen"/>
      <selection pane="bottomLeft" activeCell="B19" sqref="B19"/>
    </sheetView>
  </sheetViews>
  <sheetFormatPr defaultRowHeight="15"/>
  <cols>
    <col min="1" max="1" width="3.42578125" customWidth="1"/>
    <col min="2" max="2" width="40.5703125" customWidth="1"/>
    <col min="3" max="3" width="8.7109375" customWidth="1"/>
    <col min="4" max="4" width="7.7109375" customWidth="1"/>
    <col min="5" max="5" width="11.7109375" customWidth="1"/>
    <col min="6" max="9" width="14.7109375" customWidth="1"/>
    <col min="10" max="10" width="17.85546875" customWidth="1"/>
    <col min="11" max="11" width="15.7109375" customWidth="1"/>
    <col min="12" max="12" width="40.7109375" customWidth="1"/>
    <col min="13" max="13" width="19.85546875" customWidth="1"/>
    <col min="14" max="14" width="18.7109375" customWidth="1"/>
  </cols>
  <sheetData>
    <row r="1" spans="2:14" ht="21">
      <c r="B1" s="432" t="s">
        <v>50</v>
      </c>
      <c r="C1" s="432"/>
      <c r="D1" s="432"/>
      <c r="E1" s="432"/>
    </row>
    <row r="2" spans="2:14" ht="16.5" customHeight="1">
      <c r="B2" s="24" t="s">
        <v>35</v>
      </c>
      <c r="C2" s="31"/>
      <c r="D2" s="31"/>
      <c r="E2" s="31"/>
    </row>
    <row r="3" spans="2:14" ht="15.75" thickBot="1"/>
    <row r="4" spans="2:14" ht="68.25" customHeight="1" thickBot="1">
      <c r="B4" s="378" t="s">
        <v>0</v>
      </c>
      <c r="C4" s="216" t="s">
        <v>1</v>
      </c>
      <c r="D4" s="215" t="s">
        <v>2</v>
      </c>
      <c r="E4" s="217" t="s">
        <v>3</v>
      </c>
      <c r="F4" s="217" t="s">
        <v>128</v>
      </c>
      <c r="G4" s="217" t="s">
        <v>51</v>
      </c>
      <c r="H4" s="217" t="s">
        <v>43</v>
      </c>
      <c r="I4" s="217" t="s">
        <v>52</v>
      </c>
      <c r="J4" s="217" t="s">
        <v>49</v>
      </c>
      <c r="K4" s="379" t="s">
        <v>36</v>
      </c>
      <c r="L4" s="380" t="s">
        <v>4</v>
      </c>
      <c r="M4" s="380" t="s">
        <v>5</v>
      </c>
      <c r="N4" s="218" t="s">
        <v>6</v>
      </c>
    </row>
    <row r="5" spans="2:14" ht="135">
      <c r="B5" s="372" t="s">
        <v>337</v>
      </c>
      <c r="C5" s="32">
        <v>1</v>
      </c>
      <c r="D5" s="332" t="s">
        <v>7</v>
      </c>
      <c r="E5" s="179" t="s">
        <v>338</v>
      </c>
      <c r="F5" s="23">
        <v>17001</v>
      </c>
      <c r="G5" s="23">
        <v>3000</v>
      </c>
      <c r="H5" s="23">
        <v>3000</v>
      </c>
      <c r="I5" s="23">
        <v>3000</v>
      </c>
      <c r="J5" s="23">
        <v>0</v>
      </c>
      <c r="K5" s="400"/>
      <c r="L5" s="128" t="s">
        <v>339</v>
      </c>
      <c r="M5" s="128" t="s">
        <v>340</v>
      </c>
      <c r="N5" s="129" t="s">
        <v>9</v>
      </c>
    </row>
    <row r="6" spans="2:14" ht="43.5" customHeight="1">
      <c r="B6" s="373" t="s">
        <v>341</v>
      </c>
      <c r="C6" s="32">
        <v>1</v>
      </c>
      <c r="D6" s="332" t="s">
        <v>7</v>
      </c>
      <c r="E6" s="179" t="s">
        <v>342</v>
      </c>
      <c r="F6" s="23">
        <v>1292</v>
      </c>
      <c r="G6" s="23">
        <v>194</v>
      </c>
      <c r="H6" s="23">
        <v>0</v>
      </c>
      <c r="I6" s="23">
        <v>0</v>
      </c>
      <c r="J6" s="23">
        <v>0</v>
      </c>
      <c r="K6" s="400"/>
      <c r="L6" s="128" t="s">
        <v>343</v>
      </c>
      <c r="M6" s="128" t="s">
        <v>344</v>
      </c>
      <c r="N6" s="129" t="s">
        <v>9</v>
      </c>
    </row>
    <row r="7" spans="2:14" ht="67.5">
      <c r="B7" s="373" t="s">
        <v>345</v>
      </c>
      <c r="C7" s="32">
        <v>1</v>
      </c>
      <c r="D7" s="332" t="s">
        <v>7</v>
      </c>
      <c r="E7" s="179" t="s">
        <v>218</v>
      </c>
      <c r="F7" s="23">
        <v>8000</v>
      </c>
      <c r="G7" s="23">
        <v>3040</v>
      </c>
      <c r="H7" s="23">
        <v>2000</v>
      </c>
      <c r="I7" s="23">
        <v>2000</v>
      </c>
      <c r="J7" s="23">
        <v>0</v>
      </c>
      <c r="K7" s="400" t="s">
        <v>346</v>
      </c>
      <c r="L7" s="128" t="s">
        <v>347</v>
      </c>
      <c r="M7" s="128"/>
      <c r="N7" s="129" t="s">
        <v>288</v>
      </c>
    </row>
    <row r="8" spans="2:14" ht="67.5">
      <c r="B8" s="373" t="s">
        <v>348</v>
      </c>
      <c r="C8" s="32">
        <v>1</v>
      </c>
      <c r="D8" s="332" t="s">
        <v>7</v>
      </c>
      <c r="E8" s="179" t="s">
        <v>218</v>
      </c>
      <c r="F8" s="23">
        <v>50000</v>
      </c>
      <c r="G8" s="23">
        <v>22000</v>
      </c>
      <c r="H8" s="10">
        <v>14000</v>
      </c>
      <c r="I8" s="10">
        <v>0</v>
      </c>
      <c r="J8" s="23">
        <v>0</v>
      </c>
      <c r="K8" s="400" t="s">
        <v>346</v>
      </c>
      <c r="L8" s="128" t="s">
        <v>349</v>
      </c>
      <c r="M8" s="131" t="s">
        <v>350</v>
      </c>
      <c r="N8" s="129" t="s">
        <v>288</v>
      </c>
    </row>
    <row r="9" spans="2:14" ht="99" customHeight="1">
      <c r="B9" s="372" t="s">
        <v>501</v>
      </c>
      <c r="C9" s="32">
        <v>1</v>
      </c>
      <c r="D9" s="332" t="s">
        <v>8</v>
      </c>
      <c r="E9" s="179" t="s">
        <v>351</v>
      </c>
      <c r="F9" s="23">
        <v>6384</v>
      </c>
      <c r="G9" s="130">
        <v>1277</v>
      </c>
      <c r="H9" s="130">
        <v>1277</v>
      </c>
      <c r="I9" s="40">
        <v>0</v>
      </c>
      <c r="J9" s="23">
        <v>0</v>
      </c>
      <c r="K9" s="401"/>
      <c r="L9" s="128" t="s">
        <v>352</v>
      </c>
      <c r="M9" s="128" t="s">
        <v>353</v>
      </c>
      <c r="N9" s="129" t="s">
        <v>9</v>
      </c>
    </row>
    <row r="10" spans="2:14" ht="93.75" customHeight="1">
      <c r="B10" s="372" t="s">
        <v>354</v>
      </c>
      <c r="C10" s="32">
        <v>1</v>
      </c>
      <c r="D10" s="332" t="s">
        <v>8</v>
      </c>
      <c r="E10" s="179" t="s">
        <v>226</v>
      </c>
      <c r="F10" s="23">
        <v>49551</v>
      </c>
      <c r="G10" s="23">
        <v>5339</v>
      </c>
      <c r="H10" s="40">
        <v>0</v>
      </c>
      <c r="I10" s="40">
        <v>0</v>
      </c>
      <c r="J10" s="23">
        <v>0</v>
      </c>
      <c r="K10" s="401" t="s">
        <v>355</v>
      </c>
      <c r="L10" s="128" t="s">
        <v>356</v>
      </c>
      <c r="M10" s="128" t="s">
        <v>357</v>
      </c>
      <c r="N10" s="129" t="s">
        <v>288</v>
      </c>
    </row>
    <row r="11" spans="2:14" ht="199.5" customHeight="1">
      <c r="B11" s="372" t="s">
        <v>360</v>
      </c>
      <c r="C11" s="32">
        <v>1</v>
      </c>
      <c r="D11" s="332" t="s">
        <v>8</v>
      </c>
      <c r="E11" s="179" t="s">
        <v>218</v>
      </c>
      <c r="F11" s="23">
        <v>116950</v>
      </c>
      <c r="G11" s="23">
        <v>25000</v>
      </c>
      <c r="H11" s="40">
        <v>0</v>
      </c>
      <c r="I11" s="40">
        <v>0</v>
      </c>
      <c r="J11" s="23">
        <v>0</v>
      </c>
      <c r="K11" s="401" t="s">
        <v>361</v>
      </c>
      <c r="L11" s="128" t="s">
        <v>362</v>
      </c>
      <c r="M11" s="128" t="s">
        <v>363</v>
      </c>
      <c r="N11" s="129" t="s">
        <v>288</v>
      </c>
    </row>
    <row r="12" spans="2:14" ht="84.75" customHeight="1">
      <c r="B12" s="372" t="s">
        <v>364</v>
      </c>
      <c r="C12" s="33">
        <v>1</v>
      </c>
      <c r="D12" s="374" t="s">
        <v>8</v>
      </c>
      <c r="E12" s="9" t="s">
        <v>365</v>
      </c>
      <c r="F12" s="23">
        <v>70000</v>
      </c>
      <c r="G12" s="23">
        <v>59500</v>
      </c>
      <c r="H12" s="10">
        <v>0</v>
      </c>
      <c r="I12" s="10">
        <v>0</v>
      </c>
      <c r="J12" s="23">
        <v>0</v>
      </c>
      <c r="K12" s="401" t="s">
        <v>346</v>
      </c>
      <c r="L12" s="128" t="s">
        <v>366</v>
      </c>
      <c r="M12" s="131" t="s">
        <v>367</v>
      </c>
      <c r="N12" s="129" t="s">
        <v>288</v>
      </c>
    </row>
    <row r="13" spans="2:14" ht="71.25" customHeight="1">
      <c r="B13" s="372" t="s">
        <v>368</v>
      </c>
      <c r="C13" s="32">
        <v>1</v>
      </c>
      <c r="D13" s="332" t="s">
        <v>8</v>
      </c>
      <c r="E13" s="179" t="s">
        <v>365</v>
      </c>
      <c r="F13" s="23">
        <v>15000</v>
      </c>
      <c r="G13" s="23">
        <v>10200</v>
      </c>
      <c r="H13" s="23">
        <v>0</v>
      </c>
      <c r="I13" s="23">
        <v>0</v>
      </c>
      <c r="J13" s="23">
        <v>0</v>
      </c>
      <c r="K13" s="400" t="s">
        <v>369</v>
      </c>
      <c r="L13" s="128" t="s">
        <v>370</v>
      </c>
      <c r="M13" s="131" t="s">
        <v>367</v>
      </c>
      <c r="N13" s="129" t="s">
        <v>288</v>
      </c>
    </row>
    <row r="14" spans="2:14" ht="67.5">
      <c r="B14" s="375" t="s">
        <v>371</v>
      </c>
      <c r="C14" s="33">
        <v>1</v>
      </c>
      <c r="D14" s="374" t="s">
        <v>8</v>
      </c>
      <c r="E14" s="9" t="s">
        <v>365</v>
      </c>
      <c r="F14" s="23">
        <v>3000</v>
      </c>
      <c r="G14" s="23">
        <v>60</v>
      </c>
      <c r="H14" s="10">
        <v>0</v>
      </c>
      <c r="I14" s="10">
        <v>0</v>
      </c>
      <c r="J14" s="23">
        <v>0</v>
      </c>
      <c r="K14" s="401" t="s">
        <v>358</v>
      </c>
      <c r="L14" s="128" t="s">
        <v>372</v>
      </c>
      <c r="M14" s="131" t="s">
        <v>367</v>
      </c>
      <c r="N14" s="129" t="s">
        <v>288</v>
      </c>
    </row>
    <row r="15" spans="2:14" ht="56.25">
      <c r="B15" s="376" t="s">
        <v>373</v>
      </c>
      <c r="C15" s="33">
        <v>1</v>
      </c>
      <c r="D15" s="374" t="s">
        <v>8</v>
      </c>
      <c r="E15" s="9" t="s">
        <v>365</v>
      </c>
      <c r="F15" s="23">
        <v>7000</v>
      </c>
      <c r="G15" s="23">
        <v>6700</v>
      </c>
      <c r="H15" s="10">
        <v>0</v>
      </c>
      <c r="I15" s="10">
        <v>0</v>
      </c>
      <c r="J15" s="23">
        <v>0</v>
      </c>
      <c r="K15" s="401" t="s">
        <v>374</v>
      </c>
      <c r="L15" s="128" t="s">
        <v>375</v>
      </c>
      <c r="M15" s="131" t="s">
        <v>367</v>
      </c>
      <c r="N15" s="129" t="s">
        <v>288</v>
      </c>
    </row>
    <row r="16" spans="2:14" ht="78.75">
      <c r="B16" s="376" t="s">
        <v>376</v>
      </c>
      <c r="C16" s="33">
        <v>1</v>
      </c>
      <c r="D16" s="374" t="s">
        <v>8</v>
      </c>
      <c r="E16" s="9" t="s">
        <v>377</v>
      </c>
      <c r="F16" s="23">
        <v>50000</v>
      </c>
      <c r="G16" s="23">
        <v>30000</v>
      </c>
      <c r="H16" s="43">
        <v>18500</v>
      </c>
      <c r="I16" s="43">
        <v>0</v>
      </c>
      <c r="J16" s="23">
        <v>0</v>
      </c>
      <c r="K16" s="401" t="s">
        <v>378</v>
      </c>
      <c r="L16" s="128" t="s">
        <v>379</v>
      </c>
      <c r="M16" s="131" t="s">
        <v>367</v>
      </c>
      <c r="N16" s="129" t="s">
        <v>288</v>
      </c>
    </row>
    <row r="17" spans="2:14" ht="81" customHeight="1">
      <c r="B17" s="132" t="s">
        <v>380</v>
      </c>
      <c r="C17" s="33">
        <v>1</v>
      </c>
      <c r="D17" s="374" t="s">
        <v>8</v>
      </c>
      <c r="E17" s="9" t="s">
        <v>377</v>
      </c>
      <c r="F17" s="41">
        <v>30000</v>
      </c>
      <c r="G17" s="41">
        <v>24000</v>
      </c>
      <c r="H17" s="41">
        <v>5000</v>
      </c>
      <c r="I17" s="10">
        <v>0</v>
      </c>
      <c r="J17" s="41">
        <v>0</v>
      </c>
      <c r="K17" s="401" t="s">
        <v>381</v>
      </c>
      <c r="L17" s="128" t="s">
        <v>382</v>
      </c>
      <c r="M17" s="131" t="s">
        <v>367</v>
      </c>
      <c r="N17" s="129" t="s">
        <v>288</v>
      </c>
    </row>
    <row r="18" spans="2:14" ht="70.5" customHeight="1">
      <c r="B18" s="377" t="s">
        <v>383</v>
      </c>
      <c r="C18" s="56">
        <v>1</v>
      </c>
      <c r="D18" s="56" t="s">
        <v>8</v>
      </c>
      <c r="E18" s="48" t="s">
        <v>365</v>
      </c>
      <c r="F18" s="23">
        <v>7260</v>
      </c>
      <c r="G18" s="23">
        <v>6380</v>
      </c>
      <c r="H18" s="49">
        <v>0</v>
      </c>
      <c r="I18" s="49">
        <v>0</v>
      </c>
      <c r="J18" s="41">
        <v>0</v>
      </c>
      <c r="K18" s="400" t="s">
        <v>384</v>
      </c>
      <c r="L18" s="67" t="s">
        <v>385</v>
      </c>
      <c r="M18" s="131" t="s">
        <v>386</v>
      </c>
      <c r="N18" s="133" t="s">
        <v>288</v>
      </c>
    </row>
    <row r="19" spans="2:14" ht="67.5">
      <c r="B19" s="132" t="s">
        <v>387</v>
      </c>
      <c r="C19" s="33">
        <v>2</v>
      </c>
      <c r="D19" s="374" t="s">
        <v>8</v>
      </c>
      <c r="E19" s="9" t="s">
        <v>388</v>
      </c>
      <c r="F19" s="23">
        <v>12000</v>
      </c>
      <c r="G19" s="23">
        <v>5000</v>
      </c>
      <c r="H19" s="41">
        <v>6700</v>
      </c>
      <c r="I19" s="10">
        <v>0</v>
      </c>
      <c r="J19" s="41">
        <v>0</v>
      </c>
      <c r="K19" s="400" t="s">
        <v>358</v>
      </c>
      <c r="L19" s="128" t="s">
        <v>359</v>
      </c>
      <c r="M19" s="131"/>
      <c r="N19" s="129" t="s">
        <v>288</v>
      </c>
    </row>
    <row r="20" spans="2:14" ht="45">
      <c r="B20" s="377" t="s">
        <v>389</v>
      </c>
      <c r="C20" s="56">
        <v>2</v>
      </c>
      <c r="D20" s="56" t="s">
        <v>8</v>
      </c>
      <c r="E20" s="48" t="s">
        <v>377</v>
      </c>
      <c r="F20" s="23">
        <v>14400</v>
      </c>
      <c r="G20" s="23">
        <v>7000</v>
      </c>
      <c r="H20" s="49">
        <v>7400</v>
      </c>
      <c r="I20" s="49">
        <v>0</v>
      </c>
      <c r="J20" s="41">
        <v>0</v>
      </c>
      <c r="K20" s="400" t="s">
        <v>346</v>
      </c>
      <c r="L20" s="67" t="s">
        <v>390</v>
      </c>
      <c r="M20" s="131"/>
      <c r="N20" s="133" t="s">
        <v>288</v>
      </c>
    </row>
    <row r="21" spans="2:14" ht="67.5">
      <c r="B21" s="372" t="s">
        <v>391</v>
      </c>
      <c r="C21" s="32">
        <v>2</v>
      </c>
      <c r="D21" s="332" t="s">
        <v>8</v>
      </c>
      <c r="E21" s="179" t="s">
        <v>392</v>
      </c>
      <c r="F21" s="23">
        <v>3385</v>
      </c>
      <c r="G21" s="23">
        <v>0</v>
      </c>
      <c r="H21" s="40">
        <v>3000</v>
      </c>
      <c r="I21" s="40">
        <v>0</v>
      </c>
      <c r="J21" s="23">
        <v>0</v>
      </c>
      <c r="K21" s="401"/>
      <c r="L21" s="128" t="s">
        <v>393</v>
      </c>
      <c r="M21" s="131" t="s">
        <v>321</v>
      </c>
      <c r="N21" s="129" t="s">
        <v>288</v>
      </c>
    </row>
    <row r="22" spans="2:14" ht="71.25" customHeight="1">
      <c r="B22" s="377" t="s">
        <v>394</v>
      </c>
      <c r="C22" s="56">
        <v>3</v>
      </c>
      <c r="D22" s="56" t="s">
        <v>8</v>
      </c>
      <c r="E22" s="48" t="s">
        <v>395</v>
      </c>
      <c r="F22" s="23">
        <v>8140</v>
      </c>
      <c r="G22" s="23">
        <v>340</v>
      </c>
      <c r="H22" s="49">
        <v>2800</v>
      </c>
      <c r="I22" s="49">
        <v>5000</v>
      </c>
      <c r="J22" s="41">
        <v>0</v>
      </c>
      <c r="K22" s="400" t="s">
        <v>384</v>
      </c>
      <c r="L22" s="128" t="s">
        <v>396</v>
      </c>
      <c r="M22" s="131"/>
      <c r="N22" s="133" t="s">
        <v>288</v>
      </c>
    </row>
    <row r="23" spans="2:14" ht="39" customHeight="1" thickBot="1">
      <c r="B23" s="377" t="s">
        <v>397</v>
      </c>
      <c r="C23" s="56">
        <v>3</v>
      </c>
      <c r="D23" s="56" t="s">
        <v>8</v>
      </c>
      <c r="E23" s="48">
        <v>2018</v>
      </c>
      <c r="F23" s="23">
        <v>600</v>
      </c>
      <c r="G23" s="23">
        <v>0</v>
      </c>
      <c r="H23" s="49">
        <v>600</v>
      </c>
      <c r="I23" s="49">
        <v>0</v>
      </c>
      <c r="J23" s="41">
        <v>0</v>
      </c>
      <c r="K23" s="400" t="s">
        <v>346</v>
      </c>
      <c r="L23" s="134" t="s">
        <v>398</v>
      </c>
      <c r="M23" s="131"/>
      <c r="N23" s="135" t="s">
        <v>288</v>
      </c>
    </row>
    <row r="24" spans="2:14" ht="16.5" thickBot="1">
      <c r="B24" s="19" t="s">
        <v>247</v>
      </c>
      <c r="C24" s="21"/>
      <c r="D24" s="21"/>
      <c r="E24" s="22"/>
      <c r="F24" s="174">
        <f>SUM(F5:F23)</f>
        <v>469963</v>
      </c>
      <c r="G24" s="20">
        <f>SUM(G5:G23)</f>
        <v>209030</v>
      </c>
      <c r="H24" s="20">
        <f t="shared" ref="H24:I24" si="0">SUM(H5:H23)</f>
        <v>64277</v>
      </c>
      <c r="I24" s="20">
        <f t="shared" si="0"/>
        <v>10000</v>
      </c>
      <c r="J24" s="20">
        <f t="shared" ref="J24" si="1">SUM(J5:J23)</f>
        <v>0</v>
      </c>
      <c r="K24" s="136"/>
      <c r="L24" s="137"/>
      <c r="M24" s="137"/>
      <c r="N24" s="137"/>
    </row>
    <row r="25" spans="2:14" ht="15.75">
      <c r="B25" s="37"/>
      <c r="C25" s="12"/>
      <c r="D25" s="12"/>
      <c r="E25" s="13"/>
      <c r="F25" s="13"/>
      <c r="G25" s="14"/>
      <c r="H25" s="14"/>
      <c r="I25" s="14"/>
      <c r="J25" s="14"/>
      <c r="K25" s="14"/>
      <c r="L25" s="17"/>
      <c r="M25" s="17"/>
      <c r="N25" s="17"/>
    </row>
    <row r="26" spans="2:14">
      <c r="G26" s="7"/>
    </row>
    <row r="27" spans="2:14">
      <c r="B27" t="s">
        <v>284</v>
      </c>
    </row>
    <row r="28" spans="2:14">
      <c r="B28" t="s">
        <v>46</v>
      </c>
    </row>
    <row r="29" spans="2:14">
      <c r="B29" t="s">
        <v>511</v>
      </c>
    </row>
    <row r="32" spans="2:14">
      <c r="B32" s="2"/>
      <c r="C32" s="2"/>
      <c r="D32" s="2"/>
      <c r="G32" s="5"/>
      <c r="H32" s="5"/>
      <c r="I32" s="5"/>
      <c r="J32" s="5"/>
    </row>
    <row r="33" spans="2:10">
      <c r="B33" s="2"/>
      <c r="C33" s="2"/>
      <c r="D33" s="2"/>
      <c r="G33" s="5"/>
      <c r="H33" s="5"/>
      <c r="I33" s="5"/>
      <c r="J33" s="5"/>
    </row>
    <row r="34" spans="2:10">
      <c r="B34" s="2"/>
      <c r="C34" s="2"/>
      <c r="D34" s="2"/>
      <c r="G34" s="173"/>
      <c r="H34" s="173"/>
      <c r="I34" s="173"/>
      <c r="J34" s="173"/>
    </row>
    <row r="35" spans="2:10">
      <c r="B35" s="2"/>
      <c r="C35" s="2"/>
      <c r="D35" s="2"/>
    </row>
    <row r="36" spans="2:10">
      <c r="B36" s="2"/>
      <c r="C36" s="2"/>
      <c r="D36" s="2"/>
      <c r="G36" s="5"/>
      <c r="H36" s="5"/>
      <c r="I36" s="5"/>
      <c r="J36" s="5"/>
    </row>
    <row r="37" spans="2:10">
      <c r="B37" s="2"/>
      <c r="C37" s="2"/>
      <c r="D37" s="2"/>
      <c r="G37" s="5"/>
      <c r="H37" s="5"/>
      <c r="I37" s="5"/>
      <c r="J37" s="5"/>
    </row>
    <row r="38" spans="2:10">
      <c r="B38" s="2"/>
      <c r="C38" s="2"/>
      <c r="D38" s="2"/>
      <c r="G38" s="112"/>
      <c r="H38" s="112"/>
      <c r="I38" s="112"/>
      <c r="J38" s="112"/>
    </row>
    <row r="40" spans="2:10">
      <c r="G40" s="5"/>
      <c r="H40" s="5"/>
      <c r="I40" s="5"/>
      <c r="J40" s="5"/>
    </row>
    <row r="41" spans="2:10">
      <c r="G41" s="5"/>
      <c r="H41" s="5"/>
      <c r="I41" s="5"/>
      <c r="J41" s="5"/>
    </row>
    <row r="42" spans="2:10">
      <c r="G42" s="112"/>
      <c r="H42" s="112"/>
      <c r="I42" s="112"/>
      <c r="J42" s="112"/>
    </row>
  </sheetData>
  <mergeCells count="1">
    <mergeCell ref="B1:E1"/>
  </mergeCells>
  <conditionalFormatting sqref="G9:H9">
    <cfRule type="expression" priority="1" stopIfTrue="1">
      <formula>"# ##0,00"</formula>
    </cfRule>
  </conditionalFormatting>
  <pageMargins left="0.70866141732283472" right="0.70866141732283472" top="0.78740157480314965" bottom="0.78740157480314965" header="0.31496062992125984" footer="0.31496062992125984"/>
  <pageSetup paperSize="8" scale="80" fitToHeight="3" orientation="landscape" r:id="rId1"/>
  <headerFooter>
    <oddHeader xml:space="preserve">&amp;R
</oddHeader>
    <oddFooter>Stránka &amp;P z &amp;N</oddFooter>
  </headerFooter>
</worksheet>
</file>

<file path=xl/worksheets/sheet2.xml><?xml version="1.0" encoding="utf-8"?>
<worksheet xmlns="http://schemas.openxmlformats.org/spreadsheetml/2006/main" xmlns:r="http://schemas.openxmlformats.org/officeDocument/2006/relationships">
  <sheetPr>
    <pageSetUpPr fitToPage="1"/>
  </sheetPr>
  <dimension ref="B2:Q67"/>
  <sheetViews>
    <sheetView zoomScale="90" zoomScaleNormal="90" workbookViewId="0">
      <pane ySplit="4" topLeftCell="A5" activePane="bottomLeft" state="frozen"/>
      <selection pane="bottomLeft" activeCell="N2" sqref="N2"/>
    </sheetView>
  </sheetViews>
  <sheetFormatPr defaultRowHeight="15"/>
  <cols>
    <col min="1" max="2" width="8.42578125" customWidth="1"/>
    <col min="3" max="3" width="7.5703125" customWidth="1"/>
    <col min="4" max="4" width="42.7109375" customWidth="1"/>
    <col min="5" max="5" width="8.140625" customWidth="1"/>
    <col min="6" max="6" width="6.85546875" customWidth="1"/>
    <col min="7" max="7" width="10.85546875" customWidth="1"/>
    <col min="8" max="11" width="13.85546875" customWidth="1"/>
    <col min="12" max="13" width="0" hidden="1" customWidth="1"/>
    <col min="14" max="14" width="16.28515625" customWidth="1"/>
    <col min="15" max="15" width="35.28515625" customWidth="1"/>
    <col min="16" max="17" width="18.140625" customWidth="1"/>
  </cols>
  <sheetData>
    <row r="2" spans="2:17" ht="21">
      <c r="B2" s="432" t="s">
        <v>521</v>
      </c>
      <c r="C2" s="432"/>
      <c r="D2" s="432"/>
      <c r="E2" s="432"/>
      <c r="F2" s="434"/>
      <c r="G2" s="434"/>
      <c r="H2" s="434"/>
      <c r="I2" s="434"/>
      <c r="J2" s="434"/>
    </row>
    <row r="3" spans="2:17" ht="15.75" thickBot="1">
      <c r="C3" s="341"/>
    </row>
    <row r="4" spans="2:17" ht="90" thickBot="1">
      <c r="B4" s="214" t="s">
        <v>215</v>
      </c>
      <c r="C4" s="215" t="s">
        <v>216</v>
      </c>
      <c r="D4" s="215" t="s">
        <v>0</v>
      </c>
      <c r="E4" s="215" t="s">
        <v>1</v>
      </c>
      <c r="F4" s="215" t="s">
        <v>2</v>
      </c>
      <c r="G4" s="217" t="s">
        <v>58</v>
      </c>
      <c r="H4" s="217">
        <v>2017</v>
      </c>
      <c r="I4" s="371">
        <v>2018</v>
      </c>
      <c r="J4" s="217">
        <v>2019</v>
      </c>
      <c r="K4" s="217" t="s">
        <v>49</v>
      </c>
      <c r="L4" s="217" t="s">
        <v>62</v>
      </c>
      <c r="M4" s="217" t="s">
        <v>63</v>
      </c>
      <c r="N4" s="217" t="s">
        <v>497</v>
      </c>
      <c r="O4" s="217" t="s">
        <v>4</v>
      </c>
      <c r="P4" s="217" t="s">
        <v>5</v>
      </c>
      <c r="Q4" s="218" t="s">
        <v>217</v>
      </c>
    </row>
    <row r="5" spans="2:17" ht="56.25">
      <c r="B5" s="342">
        <v>1</v>
      </c>
      <c r="C5" s="343" t="s">
        <v>221</v>
      </c>
      <c r="D5" s="344" t="s">
        <v>222</v>
      </c>
      <c r="E5" s="46">
        <v>1</v>
      </c>
      <c r="F5" s="63" t="s">
        <v>8</v>
      </c>
      <c r="G5" s="50" t="s">
        <v>427</v>
      </c>
      <c r="H5" s="60">
        <v>0</v>
      </c>
      <c r="I5" s="60">
        <v>10000</v>
      </c>
      <c r="J5" s="60">
        <v>20000</v>
      </c>
      <c r="K5" s="60">
        <v>77000</v>
      </c>
      <c r="L5" s="60"/>
      <c r="M5" s="345"/>
      <c r="N5" s="60">
        <v>150</v>
      </c>
      <c r="O5" s="62" t="s">
        <v>223</v>
      </c>
      <c r="P5" s="346" t="s">
        <v>224</v>
      </c>
      <c r="Q5" s="347" t="s">
        <v>225</v>
      </c>
    </row>
    <row r="6" spans="2:17" ht="60">
      <c r="B6" s="348">
        <v>2</v>
      </c>
      <c r="C6" s="343" t="s">
        <v>221</v>
      </c>
      <c r="D6" s="344" t="s">
        <v>428</v>
      </c>
      <c r="E6" s="46">
        <v>1</v>
      </c>
      <c r="F6" s="63" t="s">
        <v>8</v>
      </c>
      <c r="G6" s="50" t="s">
        <v>218</v>
      </c>
      <c r="H6" s="60">
        <v>30000</v>
      </c>
      <c r="I6" s="60">
        <v>15000</v>
      </c>
      <c r="J6" s="60">
        <v>0</v>
      </c>
      <c r="K6" s="60">
        <v>0</v>
      </c>
      <c r="L6" s="60"/>
      <c r="M6" s="345"/>
      <c r="N6" s="60">
        <v>50</v>
      </c>
      <c r="O6" s="62" t="s">
        <v>223</v>
      </c>
      <c r="P6" s="346" t="s">
        <v>429</v>
      </c>
      <c r="Q6" s="347" t="s">
        <v>225</v>
      </c>
    </row>
    <row r="7" spans="2:17" ht="112.5">
      <c r="B7" s="342">
        <v>3</v>
      </c>
      <c r="C7" s="343" t="s">
        <v>221</v>
      </c>
      <c r="D7" s="344" t="s">
        <v>430</v>
      </c>
      <c r="E7" s="46">
        <v>1</v>
      </c>
      <c r="F7" s="63" t="s">
        <v>8</v>
      </c>
      <c r="G7" s="50" t="s">
        <v>231</v>
      </c>
      <c r="H7" s="60">
        <v>15000</v>
      </c>
      <c r="I7" s="60">
        <v>15000</v>
      </c>
      <c r="J7" s="60">
        <v>20000</v>
      </c>
      <c r="K7" s="60">
        <v>0</v>
      </c>
      <c r="L7" s="60"/>
      <c r="M7" s="345"/>
      <c r="N7" s="60">
        <v>100</v>
      </c>
      <c r="O7" s="67" t="s">
        <v>227</v>
      </c>
      <c r="P7" s="346" t="s">
        <v>224</v>
      </c>
      <c r="Q7" s="347" t="s">
        <v>431</v>
      </c>
    </row>
    <row r="8" spans="2:17" ht="45">
      <c r="B8" s="348">
        <v>4</v>
      </c>
      <c r="C8" s="343" t="s">
        <v>221</v>
      </c>
      <c r="D8" s="344" t="s">
        <v>432</v>
      </c>
      <c r="E8" s="46">
        <v>1</v>
      </c>
      <c r="F8" s="63" t="s">
        <v>8</v>
      </c>
      <c r="G8" s="50" t="s">
        <v>231</v>
      </c>
      <c r="H8" s="345">
        <v>4300</v>
      </c>
      <c r="I8" s="345">
        <v>5000</v>
      </c>
      <c r="J8" s="60">
        <v>5000</v>
      </c>
      <c r="K8" s="60">
        <v>0</v>
      </c>
      <c r="L8" s="60"/>
      <c r="M8" s="345"/>
      <c r="N8" s="60">
        <v>50</v>
      </c>
      <c r="O8" s="67" t="s">
        <v>228</v>
      </c>
      <c r="P8" s="346" t="s">
        <v>224</v>
      </c>
      <c r="Q8" s="347" t="s">
        <v>225</v>
      </c>
    </row>
    <row r="9" spans="2:17" ht="33.75">
      <c r="B9" s="342">
        <v>5</v>
      </c>
      <c r="C9" s="343" t="s">
        <v>221</v>
      </c>
      <c r="D9" s="344" t="s">
        <v>229</v>
      </c>
      <c r="E9" s="46">
        <v>1</v>
      </c>
      <c r="F9" s="63" t="s">
        <v>8</v>
      </c>
      <c r="G9" s="50" t="s">
        <v>18</v>
      </c>
      <c r="H9" s="60">
        <v>5000</v>
      </c>
      <c r="I9" s="60">
        <v>10000</v>
      </c>
      <c r="J9" s="60">
        <v>20000</v>
      </c>
      <c r="K9" s="345">
        <v>45000</v>
      </c>
      <c r="L9" s="60"/>
      <c r="M9" s="345"/>
      <c r="N9" s="60">
        <v>100</v>
      </c>
      <c r="O9" s="67" t="s">
        <v>230</v>
      </c>
      <c r="P9" s="346" t="s">
        <v>224</v>
      </c>
      <c r="Q9" s="347" t="s">
        <v>225</v>
      </c>
    </row>
    <row r="10" spans="2:17" ht="33.75">
      <c r="B10" s="348">
        <v>6</v>
      </c>
      <c r="C10" s="343" t="s">
        <v>221</v>
      </c>
      <c r="D10" s="344" t="s">
        <v>433</v>
      </c>
      <c r="E10" s="46">
        <v>1</v>
      </c>
      <c r="F10" s="63" t="s">
        <v>8</v>
      </c>
      <c r="G10" s="50" t="s">
        <v>231</v>
      </c>
      <c r="H10" s="345">
        <v>2000</v>
      </c>
      <c r="I10" s="345">
        <v>2000</v>
      </c>
      <c r="J10" s="345">
        <v>40000</v>
      </c>
      <c r="K10" s="345">
        <v>0</v>
      </c>
      <c r="L10" s="60"/>
      <c r="M10" s="345"/>
      <c r="N10" s="60">
        <v>20</v>
      </c>
      <c r="O10" s="67" t="s">
        <v>434</v>
      </c>
      <c r="P10" s="346" t="s">
        <v>224</v>
      </c>
      <c r="Q10" s="347" t="s">
        <v>225</v>
      </c>
    </row>
    <row r="11" spans="2:17" ht="30">
      <c r="B11" s="342">
        <v>7</v>
      </c>
      <c r="C11" s="343" t="s">
        <v>190</v>
      </c>
      <c r="D11" s="141" t="s">
        <v>435</v>
      </c>
      <c r="E11" s="46">
        <v>1</v>
      </c>
      <c r="F11" s="63" t="s">
        <v>8</v>
      </c>
      <c r="G11" s="50" t="s">
        <v>231</v>
      </c>
      <c r="H11" s="345">
        <v>20000</v>
      </c>
      <c r="I11" s="345">
        <v>40000</v>
      </c>
      <c r="J11" s="60">
        <v>15650</v>
      </c>
      <c r="K11" s="60">
        <v>0</v>
      </c>
      <c r="L11" s="60"/>
      <c r="M11" s="345"/>
      <c r="N11" s="60">
        <v>50</v>
      </c>
      <c r="O11" s="67"/>
      <c r="P11" s="346" t="s">
        <v>224</v>
      </c>
      <c r="Q11" s="347" t="s">
        <v>225</v>
      </c>
    </row>
    <row r="12" spans="2:17" ht="45">
      <c r="B12" s="348">
        <v>8</v>
      </c>
      <c r="C12" s="343" t="s">
        <v>190</v>
      </c>
      <c r="D12" s="141" t="s">
        <v>515</v>
      </c>
      <c r="E12" s="46">
        <v>2</v>
      </c>
      <c r="F12" s="63" t="s">
        <v>8</v>
      </c>
      <c r="G12" s="50" t="s">
        <v>480</v>
      </c>
      <c r="H12" s="345">
        <v>0</v>
      </c>
      <c r="I12" s="345">
        <v>0</v>
      </c>
      <c r="J12" s="60">
        <v>14350</v>
      </c>
      <c r="K12" s="60">
        <v>30000</v>
      </c>
      <c r="L12" s="60"/>
      <c r="M12" s="345"/>
      <c r="N12" s="60">
        <v>50</v>
      </c>
      <c r="O12" s="67"/>
      <c r="P12" s="346" t="s">
        <v>516</v>
      </c>
      <c r="Q12" s="347" t="s">
        <v>225</v>
      </c>
    </row>
    <row r="13" spans="2:17" ht="30">
      <c r="B13" s="342">
        <v>9</v>
      </c>
      <c r="C13" s="343" t="s">
        <v>190</v>
      </c>
      <c r="D13" s="141" t="s">
        <v>436</v>
      </c>
      <c r="E13" s="46">
        <v>1</v>
      </c>
      <c r="F13" s="63" t="s">
        <v>8</v>
      </c>
      <c r="G13" s="50" t="s">
        <v>231</v>
      </c>
      <c r="H13" s="345">
        <v>40000</v>
      </c>
      <c r="I13" s="345">
        <v>45730</v>
      </c>
      <c r="J13" s="60">
        <v>0</v>
      </c>
      <c r="K13" s="60">
        <v>0</v>
      </c>
      <c r="L13" s="60"/>
      <c r="M13" s="60"/>
      <c r="N13" s="60">
        <v>50</v>
      </c>
      <c r="O13" s="62"/>
      <c r="P13" s="346" t="s">
        <v>224</v>
      </c>
      <c r="Q13" s="347" t="s">
        <v>517</v>
      </c>
    </row>
    <row r="14" spans="2:17" ht="24">
      <c r="B14" s="348">
        <v>10</v>
      </c>
      <c r="C14" s="343" t="s">
        <v>190</v>
      </c>
      <c r="D14" s="141" t="s">
        <v>518</v>
      </c>
      <c r="E14" s="46">
        <v>2</v>
      </c>
      <c r="F14" s="63" t="s">
        <v>8</v>
      </c>
      <c r="G14" s="50" t="s">
        <v>480</v>
      </c>
      <c r="H14" s="345">
        <v>0</v>
      </c>
      <c r="I14" s="345">
        <v>4270</v>
      </c>
      <c r="J14" s="60">
        <v>50000</v>
      </c>
      <c r="K14" s="60">
        <v>100000</v>
      </c>
      <c r="L14" s="60"/>
      <c r="M14" s="60"/>
      <c r="N14" s="60">
        <v>0</v>
      </c>
      <c r="O14" s="62"/>
      <c r="P14" s="346" t="s">
        <v>519</v>
      </c>
      <c r="Q14" s="347" t="s">
        <v>517</v>
      </c>
    </row>
    <row r="15" spans="2:17" ht="45">
      <c r="B15" s="342">
        <v>11</v>
      </c>
      <c r="C15" s="343" t="s">
        <v>190</v>
      </c>
      <c r="D15" s="141" t="s">
        <v>499</v>
      </c>
      <c r="E15" s="46">
        <v>1</v>
      </c>
      <c r="F15" s="63" t="s">
        <v>8</v>
      </c>
      <c r="G15" s="50" t="s">
        <v>237</v>
      </c>
      <c r="H15" s="60">
        <v>5000</v>
      </c>
      <c r="I15" s="60">
        <v>10000</v>
      </c>
      <c r="J15" s="60">
        <v>0</v>
      </c>
      <c r="K15" s="60">
        <v>0</v>
      </c>
      <c r="L15" s="60"/>
      <c r="M15" s="60"/>
      <c r="N15" s="60">
        <v>50</v>
      </c>
      <c r="O15" s="62"/>
      <c r="P15" s="346" t="s">
        <v>224</v>
      </c>
      <c r="Q15" s="347" t="s">
        <v>233</v>
      </c>
    </row>
    <row r="16" spans="2:17" ht="45">
      <c r="B16" s="348">
        <v>12</v>
      </c>
      <c r="C16" s="343" t="s">
        <v>190</v>
      </c>
      <c r="D16" s="141" t="s">
        <v>437</v>
      </c>
      <c r="E16" s="46">
        <v>1</v>
      </c>
      <c r="F16" s="63" t="s">
        <v>8</v>
      </c>
      <c r="G16" s="50" t="s">
        <v>237</v>
      </c>
      <c r="H16" s="60">
        <v>2000</v>
      </c>
      <c r="I16" s="60">
        <v>5000</v>
      </c>
      <c r="J16" s="60">
        <v>0</v>
      </c>
      <c r="K16" s="60">
        <v>0</v>
      </c>
      <c r="L16" s="60"/>
      <c r="M16" s="60"/>
      <c r="N16" s="60">
        <v>50</v>
      </c>
      <c r="O16" s="67"/>
      <c r="P16" s="346" t="s">
        <v>224</v>
      </c>
      <c r="Q16" s="347" t="s">
        <v>233</v>
      </c>
    </row>
    <row r="17" spans="2:17" ht="60">
      <c r="B17" s="342">
        <v>13</v>
      </c>
      <c r="C17" s="343" t="s">
        <v>190</v>
      </c>
      <c r="D17" s="141" t="s">
        <v>438</v>
      </c>
      <c r="E17" s="46">
        <v>1</v>
      </c>
      <c r="F17" s="63" t="s">
        <v>8</v>
      </c>
      <c r="G17" s="50" t="s">
        <v>237</v>
      </c>
      <c r="H17" s="60">
        <v>5000</v>
      </c>
      <c r="I17" s="60">
        <v>10000</v>
      </c>
      <c r="J17" s="60">
        <v>0</v>
      </c>
      <c r="K17" s="60">
        <v>0</v>
      </c>
      <c r="L17" s="60"/>
      <c r="M17" s="60"/>
      <c r="N17" s="60">
        <v>50</v>
      </c>
      <c r="O17" s="67"/>
      <c r="P17" s="346" t="s">
        <v>224</v>
      </c>
      <c r="Q17" s="347" t="s">
        <v>233</v>
      </c>
    </row>
    <row r="18" spans="2:17" ht="45">
      <c r="B18" s="348">
        <v>14</v>
      </c>
      <c r="C18" s="343" t="s">
        <v>190</v>
      </c>
      <c r="D18" s="141" t="s">
        <v>439</v>
      </c>
      <c r="E18" s="46">
        <v>1</v>
      </c>
      <c r="F18" s="63" t="s">
        <v>8</v>
      </c>
      <c r="G18" s="50" t="s">
        <v>237</v>
      </c>
      <c r="H18" s="60">
        <v>3000</v>
      </c>
      <c r="I18" s="60">
        <v>7000</v>
      </c>
      <c r="J18" s="60">
        <v>0</v>
      </c>
      <c r="K18" s="60">
        <v>0</v>
      </c>
      <c r="L18" s="60"/>
      <c r="M18" s="60"/>
      <c r="N18" s="60">
        <v>50</v>
      </c>
      <c r="O18" s="67"/>
      <c r="P18" s="346" t="s">
        <v>224</v>
      </c>
      <c r="Q18" s="347" t="s">
        <v>233</v>
      </c>
    </row>
    <row r="19" spans="2:17" ht="45">
      <c r="B19" s="342">
        <v>15</v>
      </c>
      <c r="C19" s="343" t="s">
        <v>190</v>
      </c>
      <c r="D19" s="141" t="s">
        <v>440</v>
      </c>
      <c r="E19" s="46">
        <v>1</v>
      </c>
      <c r="F19" s="63" t="s">
        <v>8</v>
      </c>
      <c r="G19" s="50" t="s">
        <v>237</v>
      </c>
      <c r="H19" s="60">
        <v>7000</v>
      </c>
      <c r="I19" s="60">
        <v>9000</v>
      </c>
      <c r="J19" s="60">
        <v>0</v>
      </c>
      <c r="K19" s="60">
        <v>0</v>
      </c>
      <c r="L19" s="60"/>
      <c r="M19" s="60"/>
      <c r="N19" s="60">
        <v>50</v>
      </c>
      <c r="O19" s="67"/>
      <c r="P19" s="346" t="s">
        <v>224</v>
      </c>
      <c r="Q19" s="347" t="s">
        <v>233</v>
      </c>
    </row>
    <row r="20" spans="2:17" ht="60">
      <c r="B20" s="348">
        <v>16</v>
      </c>
      <c r="C20" s="343" t="s">
        <v>190</v>
      </c>
      <c r="D20" s="141" t="s">
        <v>441</v>
      </c>
      <c r="E20" s="46">
        <v>1</v>
      </c>
      <c r="F20" s="63" t="s">
        <v>8</v>
      </c>
      <c r="G20" s="50" t="s">
        <v>237</v>
      </c>
      <c r="H20" s="60">
        <v>9000</v>
      </c>
      <c r="I20" s="60">
        <v>14000</v>
      </c>
      <c r="J20" s="60">
        <v>0</v>
      </c>
      <c r="K20" s="60">
        <v>0</v>
      </c>
      <c r="L20" s="60"/>
      <c r="M20" s="60"/>
      <c r="N20" s="60">
        <v>50</v>
      </c>
      <c r="O20" s="67"/>
      <c r="P20" s="346" t="s">
        <v>224</v>
      </c>
      <c r="Q20" s="347" t="s">
        <v>233</v>
      </c>
    </row>
    <row r="21" spans="2:17" ht="30">
      <c r="B21" s="342">
        <v>17</v>
      </c>
      <c r="C21" s="343" t="s">
        <v>190</v>
      </c>
      <c r="D21" s="141" t="s">
        <v>442</v>
      </c>
      <c r="E21" s="46">
        <v>1</v>
      </c>
      <c r="F21" s="63" t="s">
        <v>8</v>
      </c>
      <c r="G21" s="50" t="s">
        <v>237</v>
      </c>
      <c r="H21" s="60">
        <v>2000</v>
      </c>
      <c r="I21" s="60">
        <v>3300</v>
      </c>
      <c r="J21" s="60">
        <v>0</v>
      </c>
      <c r="K21" s="60">
        <v>0</v>
      </c>
      <c r="L21" s="60"/>
      <c r="M21" s="60"/>
      <c r="N21" s="60">
        <v>50</v>
      </c>
      <c r="O21" s="67"/>
      <c r="P21" s="346" t="s">
        <v>224</v>
      </c>
      <c r="Q21" s="347" t="s">
        <v>233</v>
      </c>
    </row>
    <row r="22" spans="2:17" ht="45">
      <c r="B22" s="348">
        <v>18</v>
      </c>
      <c r="C22" s="343" t="s">
        <v>190</v>
      </c>
      <c r="D22" s="431" t="s">
        <v>411</v>
      </c>
      <c r="E22" s="46">
        <v>2</v>
      </c>
      <c r="F22" s="63" t="s">
        <v>8</v>
      </c>
      <c r="G22" s="50" t="s">
        <v>232</v>
      </c>
      <c r="H22" s="60">
        <v>0</v>
      </c>
      <c r="I22" s="60">
        <v>30000</v>
      </c>
      <c r="J22" s="60">
        <v>45000</v>
      </c>
      <c r="K22" s="60">
        <v>0</v>
      </c>
      <c r="L22" s="60"/>
      <c r="M22" s="60"/>
      <c r="N22" s="60">
        <v>50</v>
      </c>
      <c r="O22" s="67"/>
      <c r="P22" s="346" t="s">
        <v>224</v>
      </c>
      <c r="Q22" s="347" t="s">
        <v>233</v>
      </c>
    </row>
    <row r="23" spans="2:17" ht="45">
      <c r="B23" s="342">
        <v>19</v>
      </c>
      <c r="C23" s="343" t="s">
        <v>190</v>
      </c>
      <c r="D23" s="141" t="s">
        <v>443</v>
      </c>
      <c r="E23" s="46">
        <v>1</v>
      </c>
      <c r="F23" s="63" t="s">
        <v>8</v>
      </c>
      <c r="G23" s="50" t="s">
        <v>237</v>
      </c>
      <c r="H23" s="60">
        <v>2000</v>
      </c>
      <c r="I23" s="60">
        <v>3100</v>
      </c>
      <c r="J23" s="60">
        <v>0</v>
      </c>
      <c r="K23" s="60">
        <v>0</v>
      </c>
      <c r="L23" s="60"/>
      <c r="M23" s="60"/>
      <c r="N23" s="60">
        <v>50</v>
      </c>
      <c r="O23" s="67"/>
      <c r="P23" s="346" t="s">
        <v>224</v>
      </c>
      <c r="Q23" s="347" t="s">
        <v>233</v>
      </c>
    </row>
    <row r="24" spans="2:17" ht="45">
      <c r="B24" s="348">
        <v>20</v>
      </c>
      <c r="C24" s="343" t="s">
        <v>234</v>
      </c>
      <c r="D24" s="141" t="s">
        <v>444</v>
      </c>
      <c r="E24" s="46">
        <v>1</v>
      </c>
      <c r="F24" s="63" t="s">
        <v>8</v>
      </c>
      <c r="G24" s="50" t="s">
        <v>237</v>
      </c>
      <c r="H24" s="60">
        <v>0</v>
      </c>
      <c r="I24" s="60">
        <v>30000</v>
      </c>
      <c r="J24" s="60">
        <v>40000</v>
      </c>
      <c r="K24" s="60">
        <v>0</v>
      </c>
      <c r="L24" s="60"/>
      <c r="M24" s="60"/>
      <c r="N24" s="60">
        <v>5</v>
      </c>
      <c r="O24" s="67"/>
      <c r="P24" s="346"/>
      <c r="Q24" s="347" t="s">
        <v>225</v>
      </c>
    </row>
    <row r="25" spans="2:17" ht="30">
      <c r="B25" s="342">
        <v>21</v>
      </c>
      <c r="C25" s="343" t="s">
        <v>234</v>
      </c>
      <c r="D25" s="141" t="s">
        <v>235</v>
      </c>
      <c r="E25" s="46">
        <v>1</v>
      </c>
      <c r="F25" s="63" t="s">
        <v>8</v>
      </c>
      <c r="G25" s="50" t="s">
        <v>231</v>
      </c>
      <c r="H25" s="60">
        <v>50000</v>
      </c>
      <c r="I25" s="60">
        <v>50000</v>
      </c>
      <c r="J25" s="60">
        <v>50000</v>
      </c>
      <c r="K25" s="60">
        <v>0</v>
      </c>
      <c r="L25" s="60"/>
      <c r="M25" s="345"/>
      <c r="N25" s="87">
        <v>100</v>
      </c>
      <c r="O25" s="67"/>
      <c r="P25" s="346" t="s">
        <v>224</v>
      </c>
      <c r="Q25" s="347" t="s">
        <v>225</v>
      </c>
    </row>
    <row r="26" spans="2:17" ht="30">
      <c r="B26" s="348">
        <v>22</v>
      </c>
      <c r="C26" s="343" t="s">
        <v>234</v>
      </c>
      <c r="D26" s="344" t="s">
        <v>236</v>
      </c>
      <c r="E26" s="46">
        <v>2</v>
      </c>
      <c r="F26" s="63" t="s">
        <v>8</v>
      </c>
      <c r="G26" s="50" t="s">
        <v>18</v>
      </c>
      <c r="H26" s="60">
        <v>5000</v>
      </c>
      <c r="I26" s="60">
        <v>20000</v>
      </c>
      <c r="J26" s="60">
        <v>20000</v>
      </c>
      <c r="K26" s="60">
        <v>25000</v>
      </c>
      <c r="L26" s="60"/>
      <c r="M26" s="345"/>
      <c r="N26" s="60">
        <v>0</v>
      </c>
      <c r="O26" s="67"/>
      <c r="P26" s="346" t="s">
        <v>224</v>
      </c>
      <c r="Q26" s="347" t="s">
        <v>225</v>
      </c>
    </row>
    <row r="27" spans="2:17" ht="30">
      <c r="B27" s="342">
        <v>23</v>
      </c>
      <c r="C27" s="343" t="s">
        <v>234</v>
      </c>
      <c r="D27" s="344" t="s">
        <v>520</v>
      </c>
      <c r="E27" s="46">
        <v>2</v>
      </c>
      <c r="F27" s="63" t="s">
        <v>8</v>
      </c>
      <c r="G27" s="50" t="s">
        <v>445</v>
      </c>
      <c r="H27" s="60">
        <v>9000</v>
      </c>
      <c r="I27" s="60">
        <v>15000</v>
      </c>
      <c r="J27" s="60">
        <v>0</v>
      </c>
      <c r="K27" s="60">
        <v>0</v>
      </c>
      <c r="L27" s="60"/>
      <c r="M27" s="345"/>
      <c r="N27" s="60">
        <v>5</v>
      </c>
      <c r="O27" s="67"/>
      <c r="P27" s="346" t="s">
        <v>224</v>
      </c>
      <c r="Q27" s="347" t="s">
        <v>225</v>
      </c>
    </row>
    <row r="28" spans="2:17" ht="30">
      <c r="B28" s="348">
        <v>24</v>
      </c>
      <c r="C28" s="343" t="s">
        <v>234</v>
      </c>
      <c r="D28" s="344" t="s">
        <v>238</v>
      </c>
      <c r="E28" s="46">
        <v>1</v>
      </c>
      <c r="F28" s="63" t="s">
        <v>8</v>
      </c>
      <c r="G28" s="50" t="s">
        <v>237</v>
      </c>
      <c r="H28" s="60">
        <v>15000</v>
      </c>
      <c r="I28" s="60">
        <v>10000</v>
      </c>
      <c r="J28" s="60">
        <v>0</v>
      </c>
      <c r="K28" s="60">
        <v>0</v>
      </c>
      <c r="L28" s="60"/>
      <c r="M28" s="345"/>
      <c r="N28" s="60">
        <v>5</v>
      </c>
      <c r="O28" s="67"/>
      <c r="P28" s="346" t="s">
        <v>224</v>
      </c>
      <c r="Q28" s="347" t="s">
        <v>225</v>
      </c>
    </row>
    <row r="29" spans="2:17" ht="78.75">
      <c r="B29" s="342">
        <v>25</v>
      </c>
      <c r="C29" s="343" t="s">
        <v>240</v>
      </c>
      <c r="D29" s="349" t="s">
        <v>241</v>
      </c>
      <c r="E29" s="46">
        <v>1</v>
      </c>
      <c r="F29" s="63" t="s">
        <v>7</v>
      </c>
      <c r="G29" s="50" t="s">
        <v>226</v>
      </c>
      <c r="H29" s="60">
        <v>9800</v>
      </c>
      <c r="I29" s="87">
        <v>0</v>
      </c>
      <c r="J29" s="60">
        <v>0</v>
      </c>
      <c r="K29" s="60">
        <v>0</v>
      </c>
      <c r="L29" s="60"/>
      <c r="M29" s="345"/>
      <c r="N29" s="60">
        <v>0</v>
      </c>
      <c r="O29" s="62" t="s">
        <v>242</v>
      </c>
      <c r="P29" s="350" t="s">
        <v>219</v>
      </c>
      <c r="Q29" s="347" t="s">
        <v>233</v>
      </c>
    </row>
    <row r="30" spans="2:17" ht="45">
      <c r="B30" s="348">
        <v>26</v>
      </c>
      <c r="C30" s="343" t="s">
        <v>243</v>
      </c>
      <c r="D30" s="349" t="s">
        <v>244</v>
      </c>
      <c r="E30" s="46">
        <v>1</v>
      </c>
      <c r="F30" s="63" t="s">
        <v>7</v>
      </c>
      <c r="G30" s="50" t="s">
        <v>218</v>
      </c>
      <c r="H30" s="60">
        <v>1080</v>
      </c>
      <c r="I30" s="60">
        <v>4320</v>
      </c>
      <c r="J30" s="60">
        <v>9180</v>
      </c>
      <c r="K30" s="60">
        <v>0</v>
      </c>
      <c r="L30" s="60"/>
      <c r="M30" s="60"/>
      <c r="N30" s="87">
        <v>0</v>
      </c>
      <c r="O30" s="62" t="s">
        <v>245</v>
      </c>
      <c r="P30" s="350" t="s">
        <v>219</v>
      </c>
      <c r="Q30" s="347" t="s">
        <v>220</v>
      </c>
    </row>
    <row r="31" spans="2:17">
      <c r="B31" s="342">
        <v>27</v>
      </c>
      <c r="C31" s="333" t="s">
        <v>243</v>
      </c>
      <c r="D31" s="351" t="s">
        <v>446</v>
      </c>
      <c r="E31" s="352">
        <v>1</v>
      </c>
      <c r="F31" s="353" t="s">
        <v>7</v>
      </c>
      <c r="G31" s="354" t="s">
        <v>218</v>
      </c>
      <c r="H31" s="60">
        <v>990</v>
      </c>
      <c r="I31" s="60">
        <v>990</v>
      </c>
      <c r="J31" s="60">
        <v>495</v>
      </c>
      <c r="K31" s="60">
        <v>0</v>
      </c>
      <c r="L31" s="355"/>
      <c r="M31" s="355"/>
      <c r="N31" s="356">
        <v>0</v>
      </c>
      <c r="O31" s="357"/>
      <c r="P31" s="358" t="s">
        <v>219</v>
      </c>
      <c r="Q31" s="359" t="s">
        <v>246</v>
      </c>
    </row>
    <row r="32" spans="2:17" ht="60">
      <c r="B32" s="348">
        <v>28</v>
      </c>
      <c r="C32" s="343" t="s">
        <v>192</v>
      </c>
      <c r="D32" s="344" t="s">
        <v>447</v>
      </c>
      <c r="E32" s="352">
        <v>1</v>
      </c>
      <c r="F32" s="63" t="s">
        <v>8</v>
      </c>
      <c r="G32" s="50" t="s">
        <v>218</v>
      </c>
      <c r="H32" s="60">
        <v>7000</v>
      </c>
      <c r="I32" s="60">
        <v>8000</v>
      </c>
      <c r="J32" s="60">
        <v>0</v>
      </c>
      <c r="K32" s="60">
        <v>0</v>
      </c>
      <c r="L32" s="60"/>
      <c r="M32" s="345"/>
      <c r="N32" s="60">
        <v>50</v>
      </c>
      <c r="O32" s="67"/>
      <c r="P32" s="346" t="s">
        <v>224</v>
      </c>
      <c r="Q32" s="347" t="s">
        <v>233</v>
      </c>
    </row>
    <row r="33" spans="2:17" ht="30">
      <c r="B33" s="342">
        <v>29</v>
      </c>
      <c r="C33" s="343" t="s">
        <v>192</v>
      </c>
      <c r="D33" s="344" t="s">
        <v>448</v>
      </c>
      <c r="E33" s="352">
        <v>1</v>
      </c>
      <c r="F33" s="63" t="s">
        <v>8</v>
      </c>
      <c r="G33" s="50" t="s">
        <v>218</v>
      </c>
      <c r="H33" s="60">
        <v>7000</v>
      </c>
      <c r="I33" s="60">
        <v>8500</v>
      </c>
      <c r="J33" s="60">
        <v>0</v>
      </c>
      <c r="K33" s="60">
        <v>0</v>
      </c>
      <c r="L33" s="60"/>
      <c r="M33" s="345"/>
      <c r="N33" s="60">
        <v>50</v>
      </c>
      <c r="O33" s="67"/>
      <c r="P33" s="346" t="s">
        <v>224</v>
      </c>
      <c r="Q33" s="347" t="s">
        <v>233</v>
      </c>
    </row>
    <row r="34" spans="2:17" ht="30">
      <c r="B34" s="348">
        <v>30</v>
      </c>
      <c r="C34" s="343" t="s">
        <v>192</v>
      </c>
      <c r="D34" s="344" t="s">
        <v>498</v>
      </c>
      <c r="E34" s="46">
        <v>1</v>
      </c>
      <c r="F34" s="63" t="s">
        <v>8</v>
      </c>
      <c r="G34" s="50" t="s">
        <v>218</v>
      </c>
      <c r="H34" s="60">
        <v>20000</v>
      </c>
      <c r="I34" s="60">
        <v>0</v>
      </c>
      <c r="J34" s="60">
        <v>0</v>
      </c>
      <c r="K34" s="60">
        <v>0</v>
      </c>
      <c r="L34" s="60"/>
      <c r="M34" s="345"/>
      <c r="N34" s="60">
        <v>50</v>
      </c>
      <c r="O34" s="67"/>
      <c r="P34" s="346" t="s">
        <v>224</v>
      </c>
      <c r="Q34" s="347" t="s">
        <v>233</v>
      </c>
    </row>
    <row r="35" spans="2:17" ht="45">
      <c r="B35" s="342">
        <v>31</v>
      </c>
      <c r="C35" s="343" t="s">
        <v>192</v>
      </c>
      <c r="D35" s="344" t="s">
        <v>449</v>
      </c>
      <c r="E35" s="46">
        <v>1</v>
      </c>
      <c r="F35" s="63" t="s">
        <v>8</v>
      </c>
      <c r="G35" s="50" t="s">
        <v>218</v>
      </c>
      <c r="H35" s="60">
        <v>5000</v>
      </c>
      <c r="I35" s="60">
        <v>14800</v>
      </c>
      <c r="J35" s="60">
        <v>18900</v>
      </c>
      <c r="K35" s="60">
        <v>0</v>
      </c>
      <c r="L35" s="60"/>
      <c r="M35" s="345"/>
      <c r="N35" s="60">
        <v>50</v>
      </c>
      <c r="O35" s="67"/>
      <c r="P35" s="346" t="s">
        <v>224</v>
      </c>
      <c r="Q35" s="347" t="s">
        <v>233</v>
      </c>
    </row>
    <row r="36" spans="2:17" ht="30">
      <c r="B36" s="348">
        <v>32</v>
      </c>
      <c r="C36" s="343" t="s">
        <v>193</v>
      </c>
      <c r="D36" s="344" t="s">
        <v>450</v>
      </c>
      <c r="E36" s="46">
        <v>1</v>
      </c>
      <c r="F36" s="63" t="s">
        <v>8</v>
      </c>
      <c r="G36" s="50" t="s">
        <v>231</v>
      </c>
      <c r="H36" s="60">
        <v>10000</v>
      </c>
      <c r="I36" s="60">
        <v>30000</v>
      </c>
      <c r="J36" s="60">
        <v>20000</v>
      </c>
      <c r="K36" s="60">
        <v>0</v>
      </c>
      <c r="L36" s="60"/>
      <c r="M36" s="345"/>
      <c r="N36" s="60">
        <v>10</v>
      </c>
      <c r="O36" s="67"/>
      <c r="P36" s="346" t="s">
        <v>451</v>
      </c>
      <c r="Q36" s="347" t="s">
        <v>225</v>
      </c>
    </row>
    <row r="37" spans="2:17">
      <c r="B37" s="342">
        <v>33</v>
      </c>
      <c r="C37" s="343" t="s">
        <v>193</v>
      </c>
      <c r="D37" s="344" t="s">
        <v>452</v>
      </c>
      <c r="E37" s="46">
        <v>1</v>
      </c>
      <c r="F37" s="63" t="s">
        <v>8</v>
      </c>
      <c r="G37" s="50" t="s">
        <v>218</v>
      </c>
      <c r="H37" s="60">
        <v>3000</v>
      </c>
      <c r="I37" s="60">
        <v>23600</v>
      </c>
      <c r="J37" s="60">
        <v>500</v>
      </c>
      <c r="K37" s="60">
        <v>0</v>
      </c>
      <c r="L37" s="60"/>
      <c r="M37" s="345"/>
      <c r="N37" s="60">
        <v>50</v>
      </c>
      <c r="O37" s="67"/>
      <c r="P37" s="346" t="s">
        <v>451</v>
      </c>
      <c r="Q37" s="347" t="s">
        <v>225</v>
      </c>
    </row>
    <row r="38" spans="2:17" ht="45">
      <c r="B38" s="348">
        <v>34</v>
      </c>
      <c r="C38" s="343" t="s">
        <v>193</v>
      </c>
      <c r="D38" s="344" t="s">
        <v>453</v>
      </c>
      <c r="E38" s="46">
        <v>1</v>
      </c>
      <c r="F38" s="63" t="s">
        <v>8</v>
      </c>
      <c r="G38" s="50" t="s">
        <v>231</v>
      </c>
      <c r="H38" s="60">
        <v>5000</v>
      </c>
      <c r="I38" s="60">
        <v>1000</v>
      </c>
      <c r="J38" s="60">
        <v>24000</v>
      </c>
      <c r="K38" s="60">
        <v>2000</v>
      </c>
      <c r="L38" s="60"/>
      <c r="M38" s="345"/>
      <c r="N38" s="60">
        <v>10</v>
      </c>
      <c r="O38" s="67"/>
      <c r="P38" s="346" t="s">
        <v>451</v>
      </c>
      <c r="Q38" s="347" t="s">
        <v>225</v>
      </c>
    </row>
    <row r="39" spans="2:17" ht="45">
      <c r="B39" s="342">
        <v>35</v>
      </c>
      <c r="C39" s="343" t="s">
        <v>193</v>
      </c>
      <c r="D39" s="344" t="s">
        <v>454</v>
      </c>
      <c r="E39" s="46">
        <v>1</v>
      </c>
      <c r="F39" s="63" t="s">
        <v>8</v>
      </c>
      <c r="G39" s="50" t="s">
        <v>231</v>
      </c>
      <c r="H39" s="60">
        <v>12000</v>
      </c>
      <c r="I39" s="60">
        <v>2000</v>
      </c>
      <c r="J39" s="60">
        <v>0</v>
      </c>
      <c r="K39" s="60">
        <v>0</v>
      </c>
      <c r="L39" s="60"/>
      <c r="M39" s="345"/>
      <c r="N39" s="60">
        <v>0</v>
      </c>
      <c r="O39" s="67"/>
      <c r="P39" s="346" t="s">
        <v>455</v>
      </c>
      <c r="Q39" s="347" t="s">
        <v>225</v>
      </c>
    </row>
    <row r="40" spans="2:17" ht="30">
      <c r="B40" s="348">
        <v>36</v>
      </c>
      <c r="C40" s="343" t="s">
        <v>193</v>
      </c>
      <c r="D40" s="344" t="s">
        <v>456</v>
      </c>
      <c r="E40" s="46">
        <v>1</v>
      </c>
      <c r="F40" s="63" t="s">
        <v>8</v>
      </c>
      <c r="G40" s="50" t="s">
        <v>231</v>
      </c>
      <c r="H40" s="60">
        <v>3000</v>
      </c>
      <c r="I40" s="60">
        <v>3000</v>
      </c>
      <c r="J40" s="60">
        <v>0</v>
      </c>
      <c r="K40" s="60">
        <v>0</v>
      </c>
      <c r="L40" s="60"/>
      <c r="M40" s="345"/>
      <c r="N40" s="60">
        <v>0</v>
      </c>
      <c r="O40" s="67"/>
      <c r="P40" s="346" t="s">
        <v>455</v>
      </c>
      <c r="Q40" s="347" t="s">
        <v>225</v>
      </c>
    </row>
    <row r="41" spans="2:17" ht="30">
      <c r="B41" s="342">
        <v>37</v>
      </c>
      <c r="C41" s="343" t="s">
        <v>193</v>
      </c>
      <c r="D41" s="344" t="s">
        <v>457</v>
      </c>
      <c r="E41" s="46">
        <v>1</v>
      </c>
      <c r="F41" s="63" t="s">
        <v>8</v>
      </c>
      <c r="G41" s="50" t="s">
        <v>237</v>
      </c>
      <c r="H41" s="60">
        <v>6000</v>
      </c>
      <c r="I41" s="60">
        <v>2000</v>
      </c>
      <c r="J41" s="60">
        <v>0</v>
      </c>
      <c r="K41" s="60">
        <v>0</v>
      </c>
      <c r="L41" s="60"/>
      <c r="M41" s="345"/>
      <c r="N41" s="60">
        <v>0</v>
      </c>
      <c r="O41" s="67"/>
      <c r="P41" s="346" t="s">
        <v>455</v>
      </c>
      <c r="Q41" s="347" t="s">
        <v>225</v>
      </c>
    </row>
    <row r="42" spans="2:17" ht="30">
      <c r="B42" s="348">
        <v>38</v>
      </c>
      <c r="C42" s="343" t="s">
        <v>193</v>
      </c>
      <c r="D42" s="344" t="s">
        <v>458</v>
      </c>
      <c r="E42" s="46">
        <v>1</v>
      </c>
      <c r="F42" s="63" t="s">
        <v>7</v>
      </c>
      <c r="G42" s="50" t="s">
        <v>226</v>
      </c>
      <c r="H42" s="60">
        <v>12500</v>
      </c>
      <c r="I42" s="60">
        <v>0</v>
      </c>
      <c r="J42" s="60">
        <v>0</v>
      </c>
      <c r="K42" s="60">
        <v>0</v>
      </c>
      <c r="L42" s="60"/>
      <c r="M42" s="345"/>
      <c r="N42" s="60">
        <v>5</v>
      </c>
      <c r="O42" s="67"/>
      <c r="P42" s="346" t="s">
        <v>224</v>
      </c>
      <c r="Q42" s="347" t="s">
        <v>233</v>
      </c>
    </row>
    <row r="43" spans="2:17" ht="30">
      <c r="B43" s="342">
        <v>39</v>
      </c>
      <c r="C43" s="343" t="s">
        <v>190</v>
      </c>
      <c r="D43" s="344" t="s">
        <v>459</v>
      </c>
      <c r="E43" s="46">
        <v>1</v>
      </c>
      <c r="F43" s="63" t="s">
        <v>7</v>
      </c>
      <c r="G43" s="50" t="s">
        <v>226</v>
      </c>
      <c r="H43" s="60">
        <v>5500</v>
      </c>
      <c r="I43" s="60">
        <v>0</v>
      </c>
      <c r="J43" s="60">
        <v>0</v>
      </c>
      <c r="K43" s="60">
        <v>0</v>
      </c>
      <c r="L43" s="60"/>
      <c r="M43" s="345"/>
      <c r="N43" s="60">
        <v>5</v>
      </c>
      <c r="O43" s="67"/>
      <c r="P43" s="346" t="s">
        <v>224</v>
      </c>
      <c r="Q43" s="347" t="s">
        <v>233</v>
      </c>
    </row>
    <row r="44" spans="2:17" ht="24">
      <c r="B44" s="348">
        <v>40</v>
      </c>
      <c r="C44" s="343" t="s">
        <v>192</v>
      </c>
      <c r="D44" s="344" t="s">
        <v>460</v>
      </c>
      <c r="E44" s="46">
        <v>1</v>
      </c>
      <c r="F44" s="63" t="s">
        <v>7</v>
      </c>
      <c r="G44" s="50" t="s">
        <v>226</v>
      </c>
      <c r="H44" s="60">
        <v>4500</v>
      </c>
      <c r="I44" s="60">
        <v>0</v>
      </c>
      <c r="J44" s="60">
        <v>0</v>
      </c>
      <c r="K44" s="60">
        <v>0</v>
      </c>
      <c r="L44" s="60"/>
      <c r="M44" s="345"/>
      <c r="N44" s="60">
        <v>5</v>
      </c>
      <c r="O44" s="67"/>
      <c r="P44" s="346" t="s">
        <v>224</v>
      </c>
      <c r="Q44" s="347" t="s">
        <v>233</v>
      </c>
    </row>
    <row r="45" spans="2:17" ht="30">
      <c r="B45" s="342">
        <v>41</v>
      </c>
      <c r="C45" s="343" t="s">
        <v>234</v>
      </c>
      <c r="D45" s="344" t="s">
        <v>461</v>
      </c>
      <c r="E45" s="46">
        <v>1</v>
      </c>
      <c r="F45" s="63" t="s">
        <v>7</v>
      </c>
      <c r="G45" s="50" t="s">
        <v>226</v>
      </c>
      <c r="H45" s="60">
        <v>6000</v>
      </c>
      <c r="I45" s="60">
        <v>0</v>
      </c>
      <c r="J45" s="60">
        <v>0</v>
      </c>
      <c r="K45" s="60">
        <v>0</v>
      </c>
      <c r="L45" s="60"/>
      <c r="M45" s="345"/>
      <c r="N45" s="60">
        <v>5</v>
      </c>
      <c r="O45" s="67"/>
      <c r="P45" s="346" t="s">
        <v>224</v>
      </c>
      <c r="Q45" s="347" t="s">
        <v>233</v>
      </c>
    </row>
    <row r="46" spans="2:17" ht="24">
      <c r="B46" s="348">
        <v>42</v>
      </c>
      <c r="C46" s="343" t="s">
        <v>192</v>
      </c>
      <c r="D46" s="344" t="s">
        <v>462</v>
      </c>
      <c r="E46" s="46">
        <v>1</v>
      </c>
      <c r="F46" s="63" t="s">
        <v>7</v>
      </c>
      <c r="G46" s="50" t="s">
        <v>226</v>
      </c>
      <c r="H46" s="60">
        <v>3600</v>
      </c>
      <c r="I46" s="60">
        <v>0</v>
      </c>
      <c r="J46" s="60">
        <v>0</v>
      </c>
      <c r="K46" s="60">
        <v>0</v>
      </c>
      <c r="L46" s="60"/>
      <c r="M46" s="345"/>
      <c r="N46" s="60">
        <v>5</v>
      </c>
      <c r="O46" s="67"/>
      <c r="P46" s="346" t="s">
        <v>224</v>
      </c>
      <c r="Q46" s="347" t="s">
        <v>233</v>
      </c>
    </row>
    <row r="47" spans="2:17" ht="30">
      <c r="B47" s="342">
        <v>43</v>
      </c>
      <c r="C47" s="343" t="s">
        <v>239</v>
      </c>
      <c r="D47" s="344" t="s">
        <v>463</v>
      </c>
      <c r="E47" s="46">
        <v>1</v>
      </c>
      <c r="F47" s="63" t="s">
        <v>8</v>
      </c>
      <c r="G47" s="50" t="s">
        <v>218</v>
      </c>
      <c r="H47" s="60">
        <v>63000</v>
      </c>
      <c r="I47" s="60">
        <v>61290</v>
      </c>
      <c r="J47" s="60">
        <v>0</v>
      </c>
      <c r="K47" s="60">
        <v>0</v>
      </c>
      <c r="L47" s="60"/>
      <c r="M47" s="345"/>
      <c r="N47" s="60">
        <v>100</v>
      </c>
      <c r="O47" s="67"/>
      <c r="P47" s="346" t="s">
        <v>224</v>
      </c>
      <c r="Q47" s="347" t="s">
        <v>225</v>
      </c>
    </row>
    <row r="48" spans="2:17" ht="30">
      <c r="B48" s="348">
        <v>44</v>
      </c>
      <c r="C48" s="343" t="s">
        <v>239</v>
      </c>
      <c r="D48" s="344" t="s">
        <v>464</v>
      </c>
      <c r="E48" s="46">
        <v>1</v>
      </c>
      <c r="F48" s="63" t="s">
        <v>8</v>
      </c>
      <c r="G48" s="50" t="s">
        <v>218</v>
      </c>
      <c r="H48" s="60">
        <v>47120</v>
      </c>
      <c r="I48" s="60">
        <v>51930</v>
      </c>
      <c r="J48" s="60">
        <v>0</v>
      </c>
      <c r="K48" s="60">
        <v>0</v>
      </c>
      <c r="L48" s="60"/>
      <c r="M48" s="345"/>
      <c r="N48" s="60">
        <v>100</v>
      </c>
      <c r="O48" s="67"/>
      <c r="P48" s="346" t="s">
        <v>224</v>
      </c>
      <c r="Q48" s="347" t="s">
        <v>225</v>
      </c>
    </row>
    <row r="49" spans="2:17" ht="45">
      <c r="B49" s="342">
        <v>45</v>
      </c>
      <c r="C49" s="343" t="s">
        <v>239</v>
      </c>
      <c r="D49" s="344" t="s">
        <v>465</v>
      </c>
      <c r="E49" s="46">
        <v>1</v>
      </c>
      <c r="F49" s="63" t="s">
        <v>8</v>
      </c>
      <c r="G49" s="50" t="s">
        <v>218</v>
      </c>
      <c r="H49" s="60">
        <v>173790</v>
      </c>
      <c r="I49" s="60">
        <v>167520</v>
      </c>
      <c r="J49" s="60">
        <v>0</v>
      </c>
      <c r="K49" s="60">
        <v>0</v>
      </c>
      <c r="L49" s="60"/>
      <c r="M49" s="345"/>
      <c r="N49" s="60">
        <v>100</v>
      </c>
      <c r="O49" s="67"/>
      <c r="P49" s="346" t="s">
        <v>224</v>
      </c>
      <c r="Q49" s="347" t="s">
        <v>225</v>
      </c>
    </row>
    <row r="50" spans="2:17" ht="30">
      <c r="B50" s="348">
        <v>46</v>
      </c>
      <c r="C50" s="343" t="s">
        <v>239</v>
      </c>
      <c r="D50" s="344" t="s">
        <v>466</v>
      </c>
      <c r="E50" s="46">
        <v>1</v>
      </c>
      <c r="F50" s="63" t="s">
        <v>8</v>
      </c>
      <c r="G50" s="50" t="s">
        <v>218</v>
      </c>
      <c r="H50" s="60">
        <v>132000</v>
      </c>
      <c r="I50" s="60">
        <v>133690</v>
      </c>
      <c r="J50" s="60">
        <v>0</v>
      </c>
      <c r="K50" s="60">
        <v>0</v>
      </c>
      <c r="L50" s="60"/>
      <c r="M50" s="345"/>
      <c r="N50" s="60">
        <v>100</v>
      </c>
      <c r="O50" s="67"/>
      <c r="P50" s="346" t="s">
        <v>224</v>
      </c>
      <c r="Q50" s="347" t="s">
        <v>225</v>
      </c>
    </row>
    <row r="51" spans="2:17">
      <c r="B51" s="342">
        <v>47</v>
      </c>
      <c r="C51" s="343" t="s">
        <v>239</v>
      </c>
      <c r="D51" s="344" t="s">
        <v>467</v>
      </c>
      <c r="E51" s="46">
        <v>1</v>
      </c>
      <c r="F51" s="63" t="s">
        <v>8</v>
      </c>
      <c r="G51" s="50" t="s">
        <v>468</v>
      </c>
      <c r="H51" s="60">
        <v>380000</v>
      </c>
      <c r="I51" s="60">
        <v>182000</v>
      </c>
      <c r="J51" s="60">
        <v>0</v>
      </c>
      <c r="K51" s="60">
        <v>0</v>
      </c>
      <c r="L51" s="60"/>
      <c r="M51" s="345"/>
      <c r="N51" s="60">
        <v>100</v>
      </c>
      <c r="O51" s="67"/>
      <c r="P51" s="346" t="s">
        <v>219</v>
      </c>
      <c r="Q51" s="347" t="s">
        <v>225</v>
      </c>
    </row>
    <row r="52" spans="2:17" ht="30">
      <c r="B52" s="348">
        <v>48</v>
      </c>
      <c r="C52" s="343" t="s">
        <v>239</v>
      </c>
      <c r="D52" s="344" t="s">
        <v>469</v>
      </c>
      <c r="E52" s="46">
        <v>1</v>
      </c>
      <c r="F52" s="63" t="s">
        <v>8</v>
      </c>
      <c r="G52" s="50" t="s">
        <v>468</v>
      </c>
      <c r="H52" s="60">
        <v>0</v>
      </c>
      <c r="I52" s="60">
        <v>30000</v>
      </c>
      <c r="J52" s="60">
        <v>120000</v>
      </c>
      <c r="K52" s="60">
        <v>170000</v>
      </c>
      <c r="L52" s="60"/>
      <c r="M52" s="345"/>
      <c r="N52" s="60">
        <v>100</v>
      </c>
      <c r="O52" s="67"/>
      <c r="P52" s="346" t="s">
        <v>219</v>
      </c>
      <c r="Q52" s="347" t="s">
        <v>225</v>
      </c>
    </row>
    <row r="53" spans="2:17">
      <c r="B53" s="342">
        <v>49</v>
      </c>
      <c r="C53" s="343" t="s">
        <v>239</v>
      </c>
      <c r="D53" s="344" t="s">
        <v>470</v>
      </c>
      <c r="E53" s="46">
        <v>1</v>
      </c>
      <c r="F53" s="63" t="s">
        <v>8</v>
      </c>
      <c r="G53" s="50" t="s">
        <v>468</v>
      </c>
      <c r="H53" s="60">
        <v>0</v>
      </c>
      <c r="I53" s="60">
        <v>30000</v>
      </c>
      <c r="J53" s="60">
        <v>85000</v>
      </c>
      <c r="K53" s="60">
        <v>71010</v>
      </c>
      <c r="L53" s="60"/>
      <c r="M53" s="345"/>
      <c r="N53" s="60">
        <v>100</v>
      </c>
      <c r="O53" s="67"/>
      <c r="P53" s="346" t="s">
        <v>219</v>
      </c>
      <c r="Q53" s="347" t="s">
        <v>225</v>
      </c>
    </row>
    <row r="54" spans="2:17" ht="30">
      <c r="B54" s="348">
        <v>50</v>
      </c>
      <c r="C54" s="343" t="s">
        <v>239</v>
      </c>
      <c r="D54" s="344" t="s">
        <v>471</v>
      </c>
      <c r="E54" s="46">
        <v>1</v>
      </c>
      <c r="F54" s="63" t="s">
        <v>8</v>
      </c>
      <c r="G54" s="50" t="s">
        <v>472</v>
      </c>
      <c r="H54" s="60">
        <v>0</v>
      </c>
      <c r="I54" s="60">
        <v>0</v>
      </c>
      <c r="J54" s="60">
        <v>100000</v>
      </c>
      <c r="K54" s="60">
        <v>300000</v>
      </c>
      <c r="L54" s="60"/>
      <c r="M54" s="345"/>
      <c r="N54" s="60">
        <v>100</v>
      </c>
      <c r="O54" s="67"/>
      <c r="P54" s="346" t="s">
        <v>219</v>
      </c>
      <c r="Q54" s="347" t="s">
        <v>225</v>
      </c>
    </row>
    <row r="55" spans="2:17" ht="60">
      <c r="B55" s="342">
        <v>51</v>
      </c>
      <c r="C55" s="343" t="s">
        <v>239</v>
      </c>
      <c r="D55" s="344" t="s">
        <v>473</v>
      </c>
      <c r="E55" s="46">
        <v>1</v>
      </c>
      <c r="F55" s="63" t="s">
        <v>8</v>
      </c>
      <c r="G55" s="50" t="s">
        <v>472</v>
      </c>
      <c r="H55" s="60">
        <v>0</v>
      </c>
      <c r="I55" s="60">
        <v>0</v>
      </c>
      <c r="J55" s="60">
        <v>20000</v>
      </c>
      <c r="K55" s="60">
        <v>155540</v>
      </c>
      <c r="L55" s="60"/>
      <c r="M55" s="345"/>
      <c r="N55" s="60">
        <v>100</v>
      </c>
      <c r="O55" s="67"/>
      <c r="P55" s="346" t="s">
        <v>219</v>
      </c>
      <c r="Q55" s="347" t="s">
        <v>225</v>
      </c>
    </row>
    <row r="56" spans="2:17">
      <c r="B56" s="348">
        <v>52</v>
      </c>
      <c r="C56" s="343" t="s">
        <v>239</v>
      </c>
      <c r="D56" s="349" t="s">
        <v>474</v>
      </c>
      <c r="E56" s="46">
        <v>1</v>
      </c>
      <c r="F56" s="63" t="s">
        <v>8</v>
      </c>
      <c r="G56" s="50" t="s">
        <v>232</v>
      </c>
      <c r="H56" s="60">
        <v>0</v>
      </c>
      <c r="I56" s="60">
        <v>10000</v>
      </c>
      <c r="J56" s="60">
        <v>8000</v>
      </c>
      <c r="K56" s="60">
        <v>0</v>
      </c>
      <c r="L56" s="60"/>
      <c r="M56" s="345"/>
      <c r="N56" s="60">
        <v>50</v>
      </c>
      <c r="O56" s="67"/>
      <c r="P56" s="346" t="s">
        <v>219</v>
      </c>
      <c r="Q56" s="347" t="s">
        <v>225</v>
      </c>
    </row>
    <row r="57" spans="2:17">
      <c r="B57" s="342">
        <v>53</v>
      </c>
      <c r="C57" s="343" t="s">
        <v>239</v>
      </c>
      <c r="D57" s="349" t="s">
        <v>475</v>
      </c>
      <c r="E57" s="46">
        <v>1</v>
      </c>
      <c r="F57" s="63" t="s">
        <v>8</v>
      </c>
      <c r="G57" s="50" t="s">
        <v>232</v>
      </c>
      <c r="H57" s="60">
        <v>0</v>
      </c>
      <c r="I57" s="60">
        <v>10000</v>
      </c>
      <c r="J57" s="60">
        <v>43800</v>
      </c>
      <c r="K57" s="60">
        <v>0</v>
      </c>
      <c r="L57" s="60"/>
      <c r="M57" s="345"/>
      <c r="N57" s="60">
        <v>50</v>
      </c>
      <c r="O57" s="67"/>
      <c r="P57" s="346" t="s">
        <v>219</v>
      </c>
      <c r="Q57" s="347" t="s">
        <v>225</v>
      </c>
    </row>
    <row r="58" spans="2:17">
      <c r="B58" s="348">
        <v>54</v>
      </c>
      <c r="C58" s="343" t="s">
        <v>239</v>
      </c>
      <c r="D58" s="349" t="s">
        <v>476</v>
      </c>
      <c r="E58" s="46">
        <v>1</v>
      </c>
      <c r="F58" s="63" t="s">
        <v>8</v>
      </c>
      <c r="G58" s="50" t="s">
        <v>477</v>
      </c>
      <c r="H58" s="60">
        <v>0</v>
      </c>
      <c r="I58" s="60">
        <v>10000</v>
      </c>
      <c r="J58" s="60">
        <v>20000</v>
      </c>
      <c r="K58" s="60">
        <v>5000</v>
      </c>
      <c r="L58" s="60"/>
      <c r="M58" s="345"/>
      <c r="N58" s="60">
        <v>50</v>
      </c>
      <c r="O58" s="67"/>
      <c r="P58" s="346" t="s">
        <v>219</v>
      </c>
      <c r="Q58" s="347" t="s">
        <v>225</v>
      </c>
    </row>
    <row r="59" spans="2:17">
      <c r="B59" s="342">
        <v>55</v>
      </c>
      <c r="C59" s="343" t="s">
        <v>239</v>
      </c>
      <c r="D59" s="360" t="s">
        <v>478</v>
      </c>
      <c r="E59" s="46">
        <v>1</v>
      </c>
      <c r="F59" s="63" t="s">
        <v>8</v>
      </c>
      <c r="G59" s="50" t="s">
        <v>477</v>
      </c>
      <c r="H59" s="60">
        <v>0</v>
      </c>
      <c r="I59" s="60">
        <v>5000</v>
      </c>
      <c r="J59" s="60">
        <v>11000</v>
      </c>
      <c r="K59" s="60">
        <v>5200</v>
      </c>
      <c r="L59" s="60"/>
      <c r="M59" s="345"/>
      <c r="N59" s="60">
        <v>50</v>
      </c>
      <c r="O59" s="67"/>
      <c r="P59" s="346" t="s">
        <v>219</v>
      </c>
      <c r="Q59" s="347" t="s">
        <v>225</v>
      </c>
    </row>
    <row r="60" spans="2:17" ht="30.75" thickBot="1">
      <c r="B60" s="348">
        <v>56</v>
      </c>
      <c r="C60" s="333" t="s">
        <v>239</v>
      </c>
      <c r="D60" s="361" t="s">
        <v>479</v>
      </c>
      <c r="E60" s="352">
        <v>1</v>
      </c>
      <c r="F60" s="353" t="s">
        <v>8</v>
      </c>
      <c r="G60" s="354" t="s">
        <v>480</v>
      </c>
      <c r="H60" s="355">
        <v>0</v>
      </c>
      <c r="I60" s="355">
        <v>0</v>
      </c>
      <c r="J60" s="355">
        <v>20000</v>
      </c>
      <c r="K60" s="355">
        <v>30000</v>
      </c>
      <c r="L60" s="355"/>
      <c r="M60" s="362"/>
      <c r="N60" s="355">
        <v>50</v>
      </c>
      <c r="O60" s="363"/>
      <c r="P60" s="364" t="s">
        <v>219</v>
      </c>
      <c r="Q60" s="359" t="s">
        <v>225</v>
      </c>
    </row>
    <row r="61" spans="2:17" ht="16.5" thickBot="1">
      <c r="B61" s="365">
        <v>57</v>
      </c>
      <c r="C61" s="366"/>
      <c r="D61" s="367" t="s">
        <v>247</v>
      </c>
      <c r="E61" s="21"/>
      <c r="F61" s="21"/>
      <c r="G61" s="22"/>
      <c r="H61" s="20">
        <f t="shared" ref="H61:N61" si="0">SUM(H5:H60)</f>
        <v>1148180</v>
      </c>
      <c r="I61" s="20">
        <f t="shared" si="0"/>
        <v>1153040</v>
      </c>
      <c r="J61" s="20">
        <f t="shared" si="0"/>
        <v>840875</v>
      </c>
      <c r="K61" s="20">
        <f t="shared" si="0"/>
        <v>1015750</v>
      </c>
      <c r="L61" s="20">
        <f t="shared" si="0"/>
        <v>0</v>
      </c>
      <c r="M61" s="20">
        <f t="shared" si="0"/>
        <v>0</v>
      </c>
      <c r="N61" s="20">
        <f t="shared" si="0"/>
        <v>2630</v>
      </c>
      <c r="O61" s="137"/>
      <c r="P61" s="366"/>
      <c r="Q61" s="368"/>
    </row>
    <row r="63" spans="2:17">
      <c r="H63" s="369"/>
      <c r="I63" s="369"/>
      <c r="J63" s="369"/>
      <c r="K63" s="369"/>
    </row>
    <row r="64" spans="2:17">
      <c r="B64" t="s">
        <v>481</v>
      </c>
      <c r="D64" s="370" t="s">
        <v>482</v>
      </c>
    </row>
    <row r="65" spans="2:4">
      <c r="B65" t="s">
        <v>483</v>
      </c>
    </row>
    <row r="67" spans="2:4">
      <c r="B67" t="s">
        <v>53</v>
      </c>
      <c r="D67" t="s">
        <v>543</v>
      </c>
    </row>
  </sheetData>
  <mergeCells count="1">
    <mergeCell ref="B2:J2"/>
  </mergeCells>
  <pageMargins left="0.70866141732283472" right="0.70866141732283472" top="0.78740157480314965" bottom="0.78740157480314965" header="0.31496062992125984" footer="0.31496062992125984"/>
  <pageSetup paperSize="8" scale="84" fitToHeight="5" orientation="landscape" r:id="rId1"/>
  <headerFooter>
    <oddHeader>&amp;RFond rozvoje</oddHeader>
    <oddFooter>Stránka &amp;P z &amp;N</oddFooter>
  </headerFooter>
</worksheet>
</file>

<file path=xl/worksheets/sheet3.xml><?xml version="1.0" encoding="utf-8"?>
<worksheet xmlns="http://schemas.openxmlformats.org/spreadsheetml/2006/main" xmlns:r="http://schemas.openxmlformats.org/officeDocument/2006/relationships">
  <sheetPr>
    <pageSetUpPr fitToPage="1"/>
  </sheetPr>
  <dimension ref="B1:N38"/>
  <sheetViews>
    <sheetView zoomScale="90" zoomScaleNormal="90" workbookViewId="0">
      <pane ySplit="4" topLeftCell="A5" activePane="bottomLeft" state="frozen"/>
      <selection pane="bottomLeft" activeCell="G41" sqref="G41"/>
    </sheetView>
  </sheetViews>
  <sheetFormatPr defaultRowHeight="15"/>
  <cols>
    <col min="1" max="1" width="3.42578125" customWidth="1"/>
    <col min="2" max="2" width="39" customWidth="1"/>
    <col min="3" max="3" width="21.5703125" hidden="1" customWidth="1"/>
    <col min="4" max="4" width="12" customWidth="1"/>
    <col min="5" max="5" width="9.5703125" customWidth="1"/>
    <col min="6" max="10" width="14.7109375" customWidth="1"/>
    <col min="11" max="12" width="0" hidden="1" customWidth="1"/>
    <col min="13" max="13" width="18.140625" customWidth="1"/>
    <col min="14" max="14" width="38.140625" customWidth="1"/>
    <col min="15" max="15" width="25.85546875" customWidth="1"/>
  </cols>
  <sheetData>
    <row r="1" spans="2:14" ht="21">
      <c r="B1" s="432" t="s">
        <v>50</v>
      </c>
      <c r="C1" s="432"/>
      <c r="D1" s="432"/>
      <c r="E1" s="432"/>
      <c r="F1" s="101"/>
    </row>
    <row r="2" spans="2:14" ht="15.75">
      <c r="B2" s="24" t="s">
        <v>29</v>
      </c>
    </row>
    <row r="3" spans="2:14" ht="15.75">
      <c r="B3" s="24"/>
    </row>
    <row r="4" spans="2:14" ht="75.75" customHeight="1">
      <c r="B4" s="76" t="s">
        <v>0</v>
      </c>
      <c r="C4" s="76" t="s">
        <v>1</v>
      </c>
      <c r="D4" s="77" t="s">
        <v>57</v>
      </c>
      <c r="E4" s="76" t="s">
        <v>2</v>
      </c>
      <c r="F4" s="77" t="s">
        <v>58</v>
      </c>
      <c r="G4" s="77" t="s">
        <v>59</v>
      </c>
      <c r="H4" s="77" t="s">
        <v>60</v>
      </c>
      <c r="I4" s="77" t="s">
        <v>61</v>
      </c>
      <c r="J4" s="77" t="s">
        <v>49</v>
      </c>
      <c r="K4" s="77" t="s">
        <v>62</v>
      </c>
      <c r="L4" s="77" t="s">
        <v>63</v>
      </c>
      <c r="M4" s="77" t="s">
        <v>64</v>
      </c>
      <c r="N4" s="77" t="s">
        <v>4</v>
      </c>
    </row>
    <row r="5" spans="2:14" ht="33.75">
      <c r="B5" s="177" t="s">
        <v>65</v>
      </c>
      <c r="C5" s="176" t="s">
        <v>66</v>
      </c>
      <c r="D5" s="176">
        <v>1</v>
      </c>
      <c r="E5" s="178" t="s">
        <v>8</v>
      </c>
      <c r="F5" s="179">
        <v>2020</v>
      </c>
      <c r="G5" s="180">
        <v>200</v>
      </c>
      <c r="H5" s="180">
        <v>500</v>
      </c>
      <c r="I5" s="180">
        <v>500</v>
      </c>
      <c r="J5" s="180">
        <v>500</v>
      </c>
      <c r="K5" s="23"/>
      <c r="L5" s="181"/>
      <c r="M5" s="180">
        <v>0</v>
      </c>
      <c r="N5" s="182" t="s">
        <v>67</v>
      </c>
    </row>
    <row r="6" spans="2:14" ht="45">
      <c r="B6" s="183" t="s">
        <v>68</v>
      </c>
      <c r="C6" s="38" t="s">
        <v>66</v>
      </c>
      <c r="D6" s="38">
        <v>1</v>
      </c>
      <c r="E6" s="39" t="s">
        <v>8</v>
      </c>
      <c r="F6" s="9">
        <v>2020</v>
      </c>
      <c r="G6" s="10">
        <v>200</v>
      </c>
      <c r="H6" s="10">
        <v>200</v>
      </c>
      <c r="I6" s="40">
        <v>200</v>
      </c>
      <c r="J6" s="23">
        <v>200</v>
      </c>
      <c r="K6" s="41"/>
      <c r="L6" s="181"/>
      <c r="M6" s="184" t="s">
        <v>69</v>
      </c>
      <c r="N6" s="185" t="s">
        <v>70</v>
      </c>
    </row>
    <row r="7" spans="2:14" ht="45">
      <c r="B7" s="186" t="s">
        <v>71</v>
      </c>
      <c r="C7" s="38" t="s">
        <v>66</v>
      </c>
      <c r="D7" s="38">
        <v>1</v>
      </c>
      <c r="E7" s="39" t="s">
        <v>8</v>
      </c>
      <c r="F7" s="9">
        <v>2020</v>
      </c>
      <c r="G7" s="10">
        <v>4500</v>
      </c>
      <c r="H7" s="10">
        <v>1080</v>
      </c>
      <c r="I7" s="40">
        <v>500</v>
      </c>
      <c r="J7" s="23">
        <v>500</v>
      </c>
      <c r="K7" s="41"/>
      <c r="L7" s="181"/>
      <c r="M7" s="184" t="s">
        <v>69</v>
      </c>
      <c r="N7" s="185" t="s">
        <v>72</v>
      </c>
    </row>
    <row r="8" spans="2:14" ht="45">
      <c r="B8" s="186" t="s">
        <v>73</v>
      </c>
      <c r="C8" s="38" t="s">
        <v>66</v>
      </c>
      <c r="D8" s="38">
        <v>1</v>
      </c>
      <c r="E8" s="42" t="s">
        <v>8</v>
      </c>
      <c r="F8" s="9">
        <v>2017</v>
      </c>
      <c r="G8" s="10">
        <v>400</v>
      </c>
      <c r="H8" s="10">
        <v>0</v>
      </c>
      <c r="I8" s="40"/>
      <c r="J8" s="23">
        <v>0</v>
      </c>
      <c r="K8" s="41"/>
      <c r="L8" s="181"/>
      <c r="M8" s="23">
        <v>0</v>
      </c>
      <c r="N8" s="185" t="s">
        <v>248</v>
      </c>
    </row>
    <row r="9" spans="2:14" ht="56.25">
      <c r="B9" s="186" t="s">
        <v>74</v>
      </c>
      <c r="C9" s="38" t="s">
        <v>66</v>
      </c>
      <c r="D9" s="38">
        <v>1</v>
      </c>
      <c r="E9" s="42" t="s">
        <v>8</v>
      </c>
      <c r="F9" s="9">
        <v>2020</v>
      </c>
      <c r="G9" s="43">
        <v>500</v>
      </c>
      <c r="H9" s="43">
        <v>500</v>
      </c>
      <c r="I9" s="44">
        <v>200</v>
      </c>
      <c r="J9" s="23">
        <v>200</v>
      </c>
      <c r="K9" s="41"/>
      <c r="L9" s="181"/>
      <c r="M9" s="23">
        <v>100</v>
      </c>
      <c r="N9" s="185" t="s">
        <v>249</v>
      </c>
    </row>
    <row r="10" spans="2:14" ht="33.75">
      <c r="B10" s="186" t="s">
        <v>75</v>
      </c>
      <c r="C10" s="38" t="s">
        <v>66</v>
      </c>
      <c r="D10" s="38">
        <v>1</v>
      </c>
      <c r="E10" s="39" t="s">
        <v>8</v>
      </c>
      <c r="F10" s="9">
        <v>2020</v>
      </c>
      <c r="G10" s="10">
        <v>500</v>
      </c>
      <c r="H10" s="10">
        <v>500</v>
      </c>
      <c r="I10" s="40">
        <v>900</v>
      </c>
      <c r="J10" s="23">
        <v>900</v>
      </c>
      <c r="K10" s="41"/>
      <c r="L10" s="181"/>
      <c r="M10" s="23">
        <v>100</v>
      </c>
      <c r="N10" s="185" t="s">
        <v>76</v>
      </c>
    </row>
    <row r="11" spans="2:14" ht="33.75">
      <c r="B11" s="187" t="s">
        <v>77</v>
      </c>
      <c r="C11" s="38" t="s">
        <v>78</v>
      </c>
      <c r="D11" s="38">
        <v>1</v>
      </c>
      <c r="E11" s="39" t="s">
        <v>8</v>
      </c>
      <c r="F11" s="188">
        <v>2018</v>
      </c>
      <c r="G11" s="189">
        <v>800</v>
      </c>
      <c r="H11" s="190">
        <v>400</v>
      </c>
      <c r="I11" s="190"/>
      <c r="J11" s="41">
        <v>0</v>
      </c>
      <c r="K11" s="41"/>
      <c r="L11" s="181"/>
      <c r="M11" s="23">
        <v>100</v>
      </c>
      <c r="N11" s="185" t="s">
        <v>79</v>
      </c>
    </row>
    <row r="12" spans="2:14" ht="30">
      <c r="B12" s="187" t="s">
        <v>80</v>
      </c>
      <c r="C12" s="38" t="s">
        <v>66</v>
      </c>
      <c r="D12" s="38">
        <v>1</v>
      </c>
      <c r="E12" s="39" t="s">
        <v>8</v>
      </c>
      <c r="F12" s="188">
        <v>2017</v>
      </c>
      <c r="G12" s="189">
        <v>500</v>
      </c>
      <c r="H12" s="190">
        <v>0</v>
      </c>
      <c r="I12" s="190"/>
      <c r="J12" s="41">
        <v>0</v>
      </c>
      <c r="K12" s="41"/>
      <c r="L12" s="181"/>
      <c r="M12" s="23">
        <v>0</v>
      </c>
      <c r="N12" s="185" t="s">
        <v>250</v>
      </c>
    </row>
    <row r="13" spans="2:14" ht="33.75">
      <c r="B13" s="187" t="s">
        <v>81</v>
      </c>
      <c r="C13" s="38"/>
      <c r="D13" s="38">
        <v>1</v>
      </c>
      <c r="E13" s="45" t="s">
        <v>8</v>
      </c>
      <c r="F13" s="188">
        <v>2020</v>
      </c>
      <c r="G13" s="189">
        <v>2000</v>
      </c>
      <c r="H13" s="190">
        <v>2000</v>
      </c>
      <c r="I13" s="190">
        <v>2000</v>
      </c>
      <c r="J13" s="41">
        <v>2000</v>
      </c>
      <c r="K13" s="41"/>
      <c r="L13" s="181"/>
      <c r="M13" s="23"/>
      <c r="N13" s="185" t="s">
        <v>82</v>
      </c>
    </row>
    <row r="14" spans="2:14" ht="45">
      <c r="B14" s="191" t="s">
        <v>83</v>
      </c>
      <c r="C14" s="46" t="s">
        <v>66</v>
      </c>
      <c r="D14" s="46">
        <v>1</v>
      </c>
      <c r="E14" s="39" t="s">
        <v>8</v>
      </c>
      <c r="F14" s="188">
        <v>2020</v>
      </c>
      <c r="G14" s="189">
        <v>2370</v>
      </c>
      <c r="H14" s="190">
        <v>1500</v>
      </c>
      <c r="I14" s="190">
        <v>1740</v>
      </c>
      <c r="J14" s="41">
        <v>9000</v>
      </c>
      <c r="K14" s="41"/>
      <c r="L14" s="181"/>
      <c r="M14" s="23">
        <v>0</v>
      </c>
      <c r="N14" s="185" t="s">
        <v>84</v>
      </c>
    </row>
    <row r="15" spans="2:14" ht="75" customHeight="1">
      <c r="B15" s="191" t="s">
        <v>85</v>
      </c>
      <c r="C15" s="46" t="s">
        <v>66</v>
      </c>
      <c r="D15" s="46">
        <v>1</v>
      </c>
      <c r="E15" s="39" t="s">
        <v>8</v>
      </c>
      <c r="F15" s="9">
        <v>2017</v>
      </c>
      <c r="G15" s="41">
        <v>800</v>
      </c>
      <c r="H15" s="10">
        <v>0</v>
      </c>
      <c r="I15" s="10">
        <v>0</v>
      </c>
      <c r="J15" s="41">
        <v>0</v>
      </c>
      <c r="K15" s="41"/>
      <c r="L15" s="192"/>
      <c r="M15" s="23">
        <v>0</v>
      </c>
      <c r="N15" s="185" t="s">
        <v>86</v>
      </c>
    </row>
    <row r="16" spans="2:14" ht="45">
      <c r="B16" s="191" t="s">
        <v>87</v>
      </c>
      <c r="C16" s="47" t="s">
        <v>88</v>
      </c>
      <c r="D16" s="47">
        <v>1</v>
      </c>
      <c r="E16" s="39" t="s">
        <v>8</v>
      </c>
      <c r="F16" s="48">
        <v>2020</v>
      </c>
      <c r="G16" s="49">
        <v>2000</v>
      </c>
      <c r="H16" s="49">
        <v>2000</v>
      </c>
      <c r="I16" s="49">
        <v>4000</v>
      </c>
      <c r="J16" s="41">
        <v>5478</v>
      </c>
      <c r="K16" s="41"/>
      <c r="L16" s="49"/>
      <c r="M16" s="184" t="s">
        <v>69</v>
      </c>
      <c r="N16" s="193" t="s">
        <v>89</v>
      </c>
    </row>
    <row r="17" spans="2:14" ht="33.75">
      <c r="B17" s="191" t="s">
        <v>90</v>
      </c>
      <c r="C17" s="47" t="s">
        <v>91</v>
      </c>
      <c r="D17" s="47">
        <v>1</v>
      </c>
      <c r="E17" s="39" t="s">
        <v>8</v>
      </c>
      <c r="F17" s="48">
        <v>2017</v>
      </c>
      <c r="G17" s="49">
        <v>9</v>
      </c>
      <c r="H17" s="49">
        <v>0</v>
      </c>
      <c r="I17" s="49"/>
      <c r="J17" s="41">
        <v>0</v>
      </c>
      <c r="K17" s="41"/>
      <c r="L17" s="49"/>
      <c r="M17" s="23">
        <v>0</v>
      </c>
      <c r="N17" s="194" t="s">
        <v>92</v>
      </c>
    </row>
    <row r="18" spans="2:14" ht="30">
      <c r="B18" s="195" t="s">
        <v>93</v>
      </c>
      <c r="C18" s="38" t="s">
        <v>94</v>
      </c>
      <c r="D18" s="38">
        <v>1</v>
      </c>
      <c r="E18" s="38" t="s">
        <v>8</v>
      </c>
      <c r="F18" s="48">
        <v>2020</v>
      </c>
      <c r="G18" s="23">
        <v>5000</v>
      </c>
      <c r="H18" s="23">
        <v>5000</v>
      </c>
      <c r="I18" s="23">
        <v>5000</v>
      </c>
      <c r="J18" s="23">
        <v>10000</v>
      </c>
      <c r="K18" s="41"/>
      <c r="L18" s="41"/>
      <c r="M18" s="23">
        <v>0</v>
      </c>
      <c r="N18" s="196" t="s">
        <v>95</v>
      </c>
    </row>
    <row r="19" spans="2:14" ht="30">
      <c r="B19" s="195" t="s">
        <v>96</v>
      </c>
      <c r="C19" s="197"/>
      <c r="D19" s="197">
        <v>2</v>
      </c>
      <c r="E19" s="45" t="s">
        <v>8</v>
      </c>
      <c r="F19" s="50">
        <v>2017</v>
      </c>
      <c r="G19" s="49">
        <v>100</v>
      </c>
      <c r="H19" s="49">
        <v>0</v>
      </c>
      <c r="I19" s="49">
        <v>0</v>
      </c>
      <c r="J19" s="41">
        <v>0</v>
      </c>
      <c r="K19" s="41"/>
      <c r="L19" s="49"/>
      <c r="M19" s="51"/>
      <c r="N19" s="198" t="s">
        <v>97</v>
      </c>
    </row>
    <row r="20" spans="2:14" ht="45">
      <c r="B20" s="177" t="s">
        <v>98</v>
      </c>
      <c r="C20" s="52" t="s">
        <v>99</v>
      </c>
      <c r="D20" s="52">
        <v>3</v>
      </c>
      <c r="E20" s="199" t="s">
        <v>8</v>
      </c>
      <c r="F20" s="179">
        <v>2017</v>
      </c>
      <c r="G20" s="200">
        <v>20</v>
      </c>
      <c r="H20" s="200">
        <v>0</v>
      </c>
      <c r="I20" s="200">
        <v>0</v>
      </c>
      <c r="J20" s="23">
        <v>0</v>
      </c>
      <c r="K20" s="23"/>
      <c r="L20" s="200"/>
      <c r="M20" s="184" t="s">
        <v>69</v>
      </c>
      <c r="N20" s="201" t="s">
        <v>100</v>
      </c>
    </row>
    <row r="21" spans="2:14" ht="45">
      <c r="B21" s="186" t="s">
        <v>101</v>
      </c>
      <c r="C21" s="46" t="s">
        <v>99</v>
      </c>
      <c r="D21" s="46">
        <v>4</v>
      </c>
      <c r="E21" s="39" t="s">
        <v>8</v>
      </c>
      <c r="F21" s="48">
        <v>2020</v>
      </c>
      <c r="G21" s="49">
        <v>40</v>
      </c>
      <c r="H21" s="49">
        <v>40</v>
      </c>
      <c r="I21" s="49">
        <v>40</v>
      </c>
      <c r="J21" s="41">
        <v>70</v>
      </c>
      <c r="K21" s="41"/>
      <c r="L21" s="49"/>
      <c r="M21" s="23">
        <v>0</v>
      </c>
      <c r="N21" s="202" t="s">
        <v>102</v>
      </c>
    </row>
    <row r="22" spans="2:14" ht="45">
      <c r="B22" s="187" t="s">
        <v>103</v>
      </c>
      <c r="C22" s="203" t="s">
        <v>99</v>
      </c>
      <c r="D22" s="203">
        <v>5</v>
      </c>
      <c r="E22" s="39" t="s">
        <v>8</v>
      </c>
      <c r="F22" s="48">
        <v>2017</v>
      </c>
      <c r="G22" s="49">
        <v>200</v>
      </c>
      <c r="H22" s="49">
        <v>0</v>
      </c>
      <c r="I22" s="49"/>
      <c r="J22" s="41">
        <v>0</v>
      </c>
      <c r="K22" s="41"/>
      <c r="L22" s="49"/>
      <c r="M22" s="23">
        <v>0</v>
      </c>
      <c r="N22" s="201" t="s">
        <v>104</v>
      </c>
    </row>
    <row r="23" spans="2:14" ht="45">
      <c r="B23" s="204" t="s">
        <v>105</v>
      </c>
      <c r="C23" s="203"/>
      <c r="D23" s="203">
        <v>6</v>
      </c>
      <c r="E23" s="39"/>
      <c r="F23" s="48">
        <v>2017</v>
      </c>
      <c r="G23" s="49">
        <v>44</v>
      </c>
      <c r="H23" s="49">
        <v>0</v>
      </c>
      <c r="I23" s="49">
        <v>0</v>
      </c>
      <c r="J23" s="41">
        <v>0</v>
      </c>
      <c r="K23" s="41"/>
      <c r="L23" s="49"/>
      <c r="M23" s="23">
        <v>0</v>
      </c>
      <c r="N23" s="201" t="s">
        <v>106</v>
      </c>
    </row>
    <row r="24" spans="2:14" ht="30">
      <c r="B24" s="205" t="s">
        <v>107</v>
      </c>
      <c r="C24" s="203" t="s">
        <v>99</v>
      </c>
      <c r="D24" s="203">
        <v>7</v>
      </c>
      <c r="E24" s="39" t="s">
        <v>8</v>
      </c>
      <c r="F24" s="48">
        <v>2017</v>
      </c>
      <c r="G24" s="49">
        <v>208</v>
      </c>
      <c r="H24" s="49">
        <v>0</v>
      </c>
      <c r="I24" s="49"/>
      <c r="J24" s="41">
        <v>0</v>
      </c>
      <c r="K24" s="41"/>
      <c r="L24" s="49"/>
      <c r="M24" s="23">
        <v>0</v>
      </c>
      <c r="N24" s="206" t="s">
        <v>108</v>
      </c>
    </row>
    <row r="25" spans="2:14" ht="30">
      <c r="B25" s="195" t="s">
        <v>109</v>
      </c>
      <c r="C25" s="203" t="s">
        <v>99</v>
      </c>
      <c r="D25" s="203">
        <v>8</v>
      </c>
      <c r="E25" s="39" t="s">
        <v>8</v>
      </c>
      <c r="F25" s="48">
        <v>2017</v>
      </c>
      <c r="G25" s="49">
        <v>148</v>
      </c>
      <c r="H25" s="49">
        <v>0</v>
      </c>
      <c r="I25" s="49"/>
      <c r="J25" s="41">
        <v>0</v>
      </c>
      <c r="K25" s="41"/>
      <c r="L25" s="49"/>
      <c r="M25" s="23">
        <v>0</v>
      </c>
      <c r="N25" s="193" t="s">
        <v>110</v>
      </c>
    </row>
    <row r="26" spans="2:14" ht="33.75">
      <c r="B26" s="195" t="s">
        <v>111</v>
      </c>
      <c r="C26" s="203" t="s">
        <v>99</v>
      </c>
      <c r="D26" s="203">
        <v>9</v>
      </c>
      <c r="E26" s="39" t="s">
        <v>8</v>
      </c>
      <c r="F26" s="48">
        <v>2017</v>
      </c>
      <c r="G26" s="49">
        <v>260</v>
      </c>
      <c r="H26" s="49">
        <v>0</v>
      </c>
      <c r="I26" s="49"/>
      <c r="J26" s="41">
        <v>0</v>
      </c>
      <c r="K26" s="41"/>
      <c r="L26" s="49"/>
      <c r="M26" s="23">
        <v>0</v>
      </c>
      <c r="N26" s="206" t="s">
        <v>112</v>
      </c>
    </row>
    <row r="27" spans="2:14" ht="33.75">
      <c r="B27" s="177" t="s">
        <v>113</v>
      </c>
      <c r="C27" s="203" t="s">
        <v>99</v>
      </c>
      <c r="D27" s="203">
        <v>10</v>
      </c>
      <c r="E27" s="39" t="s">
        <v>8</v>
      </c>
      <c r="F27" s="207">
        <v>2017</v>
      </c>
      <c r="G27" s="208">
        <v>650</v>
      </c>
      <c r="H27" s="208">
        <v>0</v>
      </c>
      <c r="I27" s="208"/>
      <c r="J27" s="189">
        <v>0</v>
      </c>
      <c r="K27" s="189"/>
      <c r="L27" s="208"/>
      <c r="M27" s="23">
        <v>0</v>
      </c>
      <c r="N27" s="194" t="s">
        <v>114</v>
      </c>
    </row>
    <row r="28" spans="2:14" ht="33.75">
      <c r="B28" s="186" t="s">
        <v>115</v>
      </c>
      <c r="C28" s="203" t="s">
        <v>99</v>
      </c>
      <c r="D28" s="203">
        <v>12</v>
      </c>
      <c r="E28" s="39" t="s">
        <v>8</v>
      </c>
      <c r="F28" s="207">
        <v>2017</v>
      </c>
      <c r="G28" s="208">
        <v>150</v>
      </c>
      <c r="H28" s="208">
        <v>0</v>
      </c>
      <c r="I28" s="208"/>
      <c r="J28" s="189">
        <v>0</v>
      </c>
      <c r="K28" s="189"/>
      <c r="L28" s="208"/>
      <c r="M28" s="23">
        <v>0</v>
      </c>
      <c r="N28" s="198" t="s">
        <v>116</v>
      </c>
    </row>
    <row r="29" spans="2:14" ht="45">
      <c r="B29" s="187" t="s">
        <v>117</v>
      </c>
      <c r="C29" s="203" t="s">
        <v>99</v>
      </c>
      <c r="D29" s="203">
        <v>13</v>
      </c>
      <c r="E29" s="39" t="s">
        <v>8</v>
      </c>
      <c r="F29" s="207">
        <v>2017</v>
      </c>
      <c r="G29" s="208">
        <v>40</v>
      </c>
      <c r="H29" s="208">
        <v>0</v>
      </c>
      <c r="I29" s="208">
        <v>0</v>
      </c>
      <c r="J29" s="189">
        <v>0</v>
      </c>
      <c r="K29" s="189"/>
      <c r="L29" s="208"/>
      <c r="M29" s="184" t="s">
        <v>69</v>
      </c>
      <c r="N29" s="201" t="s">
        <v>118</v>
      </c>
    </row>
    <row r="30" spans="2:14" ht="45">
      <c r="B30" s="209" t="s">
        <v>119</v>
      </c>
      <c r="C30" s="203" t="s">
        <v>99</v>
      </c>
      <c r="D30" s="203">
        <v>14</v>
      </c>
      <c r="E30" s="39" t="s">
        <v>8</v>
      </c>
      <c r="F30" s="207">
        <v>2017</v>
      </c>
      <c r="G30" s="208">
        <v>700</v>
      </c>
      <c r="H30" s="208">
        <v>0</v>
      </c>
      <c r="I30" s="208"/>
      <c r="J30" s="189">
        <v>0</v>
      </c>
      <c r="K30" s="189"/>
      <c r="L30" s="208"/>
      <c r="M30" s="184" t="s">
        <v>69</v>
      </c>
      <c r="N30" s="194" t="s">
        <v>120</v>
      </c>
    </row>
    <row r="31" spans="2:14" ht="45">
      <c r="B31" s="187" t="s">
        <v>121</v>
      </c>
      <c r="C31" s="203" t="s">
        <v>99</v>
      </c>
      <c r="D31" s="203">
        <v>15</v>
      </c>
      <c r="E31" s="39" t="s">
        <v>8</v>
      </c>
      <c r="F31" s="207">
        <v>2019</v>
      </c>
      <c r="G31" s="208">
        <v>200</v>
      </c>
      <c r="H31" s="208">
        <v>101</v>
      </c>
      <c r="I31" s="208">
        <v>400</v>
      </c>
      <c r="J31" s="189">
        <v>0</v>
      </c>
      <c r="K31" s="189"/>
      <c r="L31" s="208"/>
      <c r="M31" s="184" t="s">
        <v>69</v>
      </c>
      <c r="N31" s="202" t="s">
        <v>122</v>
      </c>
    </row>
    <row r="32" spans="2:14" ht="56.25">
      <c r="B32" s="187" t="s">
        <v>123</v>
      </c>
      <c r="C32" s="203" t="s">
        <v>99</v>
      </c>
      <c r="D32" s="203">
        <v>16</v>
      </c>
      <c r="E32" s="39" t="s">
        <v>8</v>
      </c>
      <c r="F32" s="207">
        <v>2018</v>
      </c>
      <c r="G32" s="208">
        <v>1000</v>
      </c>
      <c r="H32" s="208">
        <v>1000</v>
      </c>
      <c r="I32" s="208">
        <v>480</v>
      </c>
      <c r="J32" s="189">
        <v>500</v>
      </c>
      <c r="K32" s="189"/>
      <c r="L32" s="208"/>
      <c r="M32" s="184" t="s">
        <v>41</v>
      </c>
      <c r="N32" s="194" t="s">
        <v>124</v>
      </c>
    </row>
    <row r="33" spans="2:14" ht="23.25" thickBot="1">
      <c r="B33" s="195" t="s">
        <v>125</v>
      </c>
      <c r="C33" s="203" t="s">
        <v>99</v>
      </c>
      <c r="D33" s="203">
        <v>17</v>
      </c>
      <c r="E33" s="39" t="s">
        <v>8</v>
      </c>
      <c r="F33" s="207">
        <v>2019</v>
      </c>
      <c r="G33" s="208">
        <v>0</v>
      </c>
      <c r="H33" s="208">
        <v>0</v>
      </c>
      <c r="I33" s="208">
        <v>20</v>
      </c>
      <c r="J33" s="189">
        <v>0</v>
      </c>
      <c r="K33" s="189"/>
      <c r="L33" s="208"/>
      <c r="M33" s="23">
        <v>0</v>
      </c>
      <c r="N33" s="206" t="s">
        <v>126</v>
      </c>
    </row>
    <row r="34" spans="2:14" ht="16.5" thickBot="1">
      <c r="B34" s="19" t="s">
        <v>127</v>
      </c>
      <c r="C34" s="21"/>
      <c r="D34" s="21"/>
      <c r="E34" s="21"/>
      <c r="F34" s="22"/>
      <c r="G34" s="20">
        <f t="shared" ref="G34:M34" si="0">SUM(G5:G33)</f>
        <v>23539</v>
      </c>
      <c r="H34" s="20">
        <f t="shared" si="0"/>
        <v>14821</v>
      </c>
      <c r="I34" s="20">
        <f t="shared" si="0"/>
        <v>15980</v>
      </c>
      <c r="J34" s="20">
        <f t="shared" si="0"/>
        <v>29348</v>
      </c>
      <c r="K34" s="20">
        <f t="shared" si="0"/>
        <v>0</v>
      </c>
      <c r="L34" s="20">
        <f t="shared" si="0"/>
        <v>0</v>
      </c>
      <c r="M34" s="20">
        <f t="shared" si="0"/>
        <v>300</v>
      </c>
      <c r="N34" s="210"/>
    </row>
    <row r="36" spans="2:14">
      <c r="G36" s="402"/>
      <c r="H36" s="402"/>
      <c r="I36" s="402"/>
      <c r="J36" s="403"/>
    </row>
    <row r="38" spans="2:14">
      <c r="F38" s="5"/>
      <c r="G38" s="404"/>
      <c r="H38" s="404"/>
      <c r="I38" s="404"/>
      <c r="J38" s="404"/>
    </row>
  </sheetData>
  <sortState ref="B20:Q47">
    <sortCondition ref="D5:D47"/>
  </sortState>
  <mergeCells count="1">
    <mergeCell ref="B1:E1"/>
  </mergeCells>
  <pageMargins left="0.70866141732283472" right="0.70866141732283472" top="0.78740157480314965" bottom="0.78740157480314965" header="0.31496062992125984" footer="0.31496062992125984"/>
  <pageSetup paperSize="8" fitToHeight="4" orientation="landscape" r:id="rId1"/>
  <headerFooter>
    <oddHeader xml:space="preserve">&amp;R
</oddHeader>
    <oddFooter>Stránka &amp;P z &amp;N</oddFooter>
  </headerFooter>
</worksheet>
</file>

<file path=xl/worksheets/sheet4.xml><?xml version="1.0" encoding="utf-8"?>
<worksheet xmlns="http://schemas.openxmlformats.org/spreadsheetml/2006/main" xmlns:r="http://schemas.openxmlformats.org/officeDocument/2006/relationships">
  <sheetPr>
    <pageSetUpPr fitToPage="1"/>
  </sheetPr>
  <dimension ref="B1:P38"/>
  <sheetViews>
    <sheetView zoomScale="90" zoomScaleNormal="90" workbookViewId="0">
      <pane ySplit="4" topLeftCell="A5" activePane="bottomLeft" state="frozen"/>
      <selection pane="bottomLeft" activeCell="B37" sqref="B37"/>
    </sheetView>
  </sheetViews>
  <sheetFormatPr defaultRowHeight="15"/>
  <cols>
    <col min="1" max="1" width="3.42578125" customWidth="1"/>
    <col min="2" max="2" width="36.140625" customWidth="1"/>
    <col min="3" max="3" width="8.140625" customWidth="1"/>
    <col min="4" max="4" width="6.85546875" customWidth="1"/>
    <col min="5" max="5" width="10.85546875" customWidth="1"/>
    <col min="6" max="6" width="11.42578125" customWidth="1"/>
    <col min="7" max="10" width="14.7109375" customWidth="1"/>
    <col min="11" max="11" width="16.140625" customWidth="1"/>
    <col min="12" max="12" width="34" customWidth="1"/>
    <col min="13" max="13" width="21.42578125" customWidth="1"/>
    <col min="14" max="14" width="18.7109375" customWidth="1"/>
  </cols>
  <sheetData>
    <row r="1" spans="2:14" ht="21">
      <c r="B1" s="432" t="s">
        <v>50</v>
      </c>
      <c r="C1" s="432"/>
      <c r="D1" s="432"/>
      <c r="E1" s="432"/>
    </row>
    <row r="2" spans="2:14" ht="21">
      <c r="B2" s="24" t="s">
        <v>48</v>
      </c>
      <c r="C2" s="109"/>
      <c r="D2" s="109"/>
      <c r="E2" s="109"/>
      <c r="F2" s="29"/>
      <c r="G2" s="29"/>
    </row>
    <row r="4" spans="2:14" ht="76.5">
      <c r="B4" s="76" t="s">
        <v>0</v>
      </c>
      <c r="C4" s="76" t="s">
        <v>1</v>
      </c>
      <c r="D4" s="76" t="s">
        <v>2</v>
      </c>
      <c r="E4" s="77" t="s">
        <v>3</v>
      </c>
      <c r="F4" s="77" t="s">
        <v>128</v>
      </c>
      <c r="G4" s="77" t="s">
        <v>59</v>
      </c>
      <c r="H4" s="77" t="s">
        <v>129</v>
      </c>
      <c r="I4" s="77" t="s">
        <v>130</v>
      </c>
      <c r="J4" s="77" t="s">
        <v>49</v>
      </c>
      <c r="K4" s="77" t="s">
        <v>36</v>
      </c>
      <c r="L4" s="77" t="s">
        <v>131</v>
      </c>
      <c r="M4" s="77" t="s">
        <v>5</v>
      </c>
      <c r="N4" s="77" t="s">
        <v>6</v>
      </c>
    </row>
    <row r="5" spans="2:14" ht="202.5">
      <c r="B5" s="138" t="s">
        <v>399</v>
      </c>
      <c r="C5" s="172">
        <v>1</v>
      </c>
      <c r="D5" s="53"/>
      <c r="E5" s="54"/>
      <c r="F5" s="41"/>
      <c r="G5" s="41">
        <f t="shared" ref="G5:J5" si="0">(43269+126246+26098+87648+28334+217630+53438+102483+90024)/1000</f>
        <v>775.17</v>
      </c>
      <c r="H5" s="41">
        <f t="shared" si="0"/>
        <v>775.17</v>
      </c>
      <c r="I5" s="41">
        <f t="shared" si="0"/>
        <v>775.17</v>
      </c>
      <c r="J5" s="41">
        <f t="shared" si="0"/>
        <v>775.17</v>
      </c>
      <c r="K5" s="54"/>
      <c r="L5" s="61" t="s">
        <v>251</v>
      </c>
      <c r="M5" s="59" t="s">
        <v>400</v>
      </c>
      <c r="N5" s="79" t="s">
        <v>9</v>
      </c>
    </row>
    <row r="6" spans="2:14" ht="78.75">
      <c r="B6" s="95" t="s">
        <v>252</v>
      </c>
      <c r="C6" s="56">
        <v>1</v>
      </c>
      <c r="D6" s="63" t="s">
        <v>8</v>
      </c>
      <c r="E6" s="48">
        <v>6</v>
      </c>
      <c r="F6" s="66">
        <v>12000</v>
      </c>
      <c r="G6" s="60">
        <v>12000</v>
      </c>
      <c r="H6" s="60">
        <v>0</v>
      </c>
      <c r="I6" s="60">
        <v>0</v>
      </c>
      <c r="J6" s="41">
        <v>0</v>
      </c>
      <c r="K6" s="62" t="s">
        <v>417</v>
      </c>
      <c r="L6" s="61" t="s">
        <v>132</v>
      </c>
      <c r="M6" s="59" t="s">
        <v>135</v>
      </c>
      <c r="N6" s="80" t="s">
        <v>9</v>
      </c>
    </row>
    <row r="7" spans="2:14" ht="112.5">
      <c r="B7" s="144" t="s">
        <v>491</v>
      </c>
      <c r="C7" s="56">
        <v>1</v>
      </c>
      <c r="D7" s="57" t="s">
        <v>8</v>
      </c>
      <c r="E7" s="9">
        <v>36</v>
      </c>
      <c r="F7" s="10">
        <v>60000</v>
      </c>
      <c r="G7" s="41">
        <v>10000</v>
      </c>
      <c r="H7" s="41">
        <v>0</v>
      </c>
      <c r="I7" s="41">
        <v>0</v>
      </c>
      <c r="J7" s="41">
        <v>0</v>
      </c>
      <c r="K7" s="62" t="s">
        <v>418</v>
      </c>
      <c r="L7" s="58" t="s">
        <v>136</v>
      </c>
      <c r="M7" s="59" t="s">
        <v>401</v>
      </c>
      <c r="N7" s="80" t="s">
        <v>9</v>
      </c>
    </row>
    <row r="8" spans="2:14" ht="72" customHeight="1">
      <c r="B8" s="95" t="s">
        <v>255</v>
      </c>
      <c r="C8" s="56">
        <v>1</v>
      </c>
      <c r="D8" s="63" t="s">
        <v>8</v>
      </c>
      <c r="E8" s="48">
        <v>18</v>
      </c>
      <c r="F8" s="10">
        <v>30000</v>
      </c>
      <c r="G8" s="64">
        <v>24000</v>
      </c>
      <c r="H8" s="41">
        <v>0</v>
      </c>
      <c r="I8" s="49">
        <v>0</v>
      </c>
      <c r="J8" s="49">
        <v>0</v>
      </c>
      <c r="K8" s="62" t="s">
        <v>419</v>
      </c>
      <c r="L8" s="65" t="s">
        <v>138</v>
      </c>
      <c r="M8" s="59" t="s">
        <v>139</v>
      </c>
      <c r="N8" s="80" t="s">
        <v>9</v>
      </c>
    </row>
    <row r="9" spans="2:14" ht="72" customHeight="1">
      <c r="B9" s="95" t="s">
        <v>405</v>
      </c>
      <c r="C9" s="56">
        <v>1</v>
      </c>
      <c r="D9" s="63" t="s">
        <v>7</v>
      </c>
      <c r="E9" s="50">
        <v>10</v>
      </c>
      <c r="F9" s="66">
        <v>3000</v>
      </c>
      <c r="G9" s="41">
        <v>3000</v>
      </c>
      <c r="H9" s="41">
        <v>0</v>
      </c>
      <c r="I9" s="49">
        <v>0</v>
      </c>
      <c r="J9" s="49">
        <v>0</v>
      </c>
      <c r="K9" s="62" t="s">
        <v>418</v>
      </c>
      <c r="L9" s="139" t="s">
        <v>406</v>
      </c>
      <c r="M9" s="59" t="s">
        <v>258</v>
      </c>
      <c r="N9" s="80" t="s">
        <v>9</v>
      </c>
    </row>
    <row r="10" spans="2:14" ht="77.25" customHeight="1">
      <c r="B10" s="140" t="s">
        <v>413</v>
      </c>
      <c r="C10" s="56">
        <v>1</v>
      </c>
      <c r="D10" s="63" t="s">
        <v>8</v>
      </c>
      <c r="E10" s="48">
        <v>24</v>
      </c>
      <c r="F10" s="10">
        <v>48500</v>
      </c>
      <c r="G10" s="94">
        <v>25000</v>
      </c>
      <c r="H10" s="94">
        <v>1500</v>
      </c>
      <c r="I10" s="49">
        <v>0</v>
      </c>
      <c r="J10" s="49">
        <v>0</v>
      </c>
      <c r="K10" s="62" t="s">
        <v>137</v>
      </c>
      <c r="L10" s="67" t="s">
        <v>140</v>
      </c>
      <c r="M10" s="59" t="s">
        <v>259</v>
      </c>
      <c r="N10" s="80" t="s">
        <v>9</v>
      </c>
    </row>
    <row r="11" spans="2:14" ht="77.25" customHeight="1">
      <c r="B11" s="93" t="s">
        <v>144</v>
      </c>
      <c r="C11" s="56">
        <v>1</v>
      </c>
      <c r="D11" s="63" t="s">
        <v>8</v>
      </c>
      <c r="E11" s="48">
        <v>6</v>
      </c>
      <c r="F11" s="10">
        <v>7000</v>
      </c>
      <c r="G11" s="41">
        <v>7000</v>
      </c>
      <c r="H11" s="41">
        <v>0</v>
      </c>
      <c r="I11" s="49"/>
      <c r="J11" s="49">
        <v>0</v>
      </c>
      <c r="K11" s="62" t="s">
        <v>418</v>
      </c>
      <c r="L11" s="67" t="s">
        <v>145</v>
      </c>
      <c r="M11" s="55" t="s">
        <v>407</v>
      </c>
      <c r="N11" s="80" t="s">
        <v>9</v>
      </c>
    </row>
    <row r="12" spans="2:14" ht="77.25" customHeight="1">
      <c r="B12" s="93" t="s">
        <v>150</v>
      </c>
      <c r="C12" s="56">
        <v>1</v>
      </c>
      <c r="D12" s="63" t="s">
        <v>8</v>
      </c>
      <c r="E12" s="48">
        <v>6</v>
      </c>
      <c r="F12" s="10">
        <v>5700</v>
      </c>
      <c r="G12" s="60">
        <v>5700</v>
      </c>
      <c r="H12" s="60">
        <v>0</v>
      </c>
      <c r="I12" s="49">
        <v>0</v>
      </c>
      <c r="J12" s="49">
        <v>0</v>
      </c>
      <c r="K12" s="62" t="s">
        <v>418</v>
      </c>
      <c r="L12" s="67" t="s">
        <v>151</v>
      </c>
      <c r="M12" s="68"/>
      <c r="N12" s="80" t="s">
        <v>9</v>
      </c>
    </row>
    <row r="13" spans="2:14" ht="72" customHeight="1">
      <c r="B13" s="140" t="s">
        <v>408</v>
      </c>
      <c r="C13" s="56">
        <v>1</v>
      </c>
      <c r="D13" s="63" t="s">
        <v>8</v>
      </c>
      <c r="E13" s="50">
        <v>30</v>
      </c>
      <c r="F13" s="66">
        <v>28500</v>
      </c>
      <c r="G13" s="41">
        <v>5000</v>
      </c>
      <c r="H13" s="94">
        <v>13200</v>
      </c>
      <c r="I13" s="49">
        <v>10300</v>
      </c>
      <c r="J13" s="49">
        <v>0</v>
      </c>
      <c r="K13" s="62" t="s">
        <v>425</v>
      </c>
      <c r="L13" s="139" t="s">
        <v>409</v>
      </c>
      <c r="M13" s="59" t="s">
        <v>410</v>
      </c>
      <c r="N13" s="80" t="s">
        <v>9</v>
      </c>
    </row>
    <row r="14" spans="2:14" ht="98.25" customHeight="1">
      <c r="B14" s="78" t="s">
        <v>525</v>
      </c>
      <c r="C14" s="56">
        <v>2</v>
      </c>
      <c r="D14" s="63" t="s">
        <v>8</v>
      </c>
      <c r="E14" s="48">
        <v>18</v>
      </c>
      <c r="F14" s="87">
        <v>5500</v>
      </c>
      <c r="G14" s="60">
        <v>2000</v>
      </c>
      <c r="H14" s="41">
        <v>0</v>
      </c>
      <c r="I14" s="41">
        <v>0</v>
      </c>
      <c r="J14" s="41">
        <v>0</v>
      </c>
      <c r="K14" s="62" t="s">
        <v>254</v>
      </c>
      <c r="L14" s="61" t="s">
        <v>133</v>
      </c>
      <c r="M14" s="59" t="s">
        <v>134</v>
      </c>
      <c r="N14" s="80" t="s">
        <v>288</v>
      </c>
    </row>
    <row r="15" spans="2:14" ht="87.75" customHeight="1">
      <c r="B15" s="95" t="s">
        <v>502</v>
      </c>
      <c r="C15" s="56">
        <v>2</v>
      </c>
      <c r="D15" s="63" t="s">
        <v>8</v>
      </c>
      <c r="E15" s="48">
        <v>40</v>
      </c>
      <c r="F15" s="10">
        <v>200000</v>
      </c>
      <c r="G15" s="60">
        <v>2000</v>
      </c>
      <c r="H15" s="49">
        <v>44000</v>
      </c>
      <c r="I15" s="60">
        <v>80000</v>
      </c>
      <c r="J15" s="49">
        <v>83500</v>
      </c>
      <c r="K15" s="62" t="s">
        <v>420</v>
      </c>
      <c r="L15" s="65" t="s">
        <v>402</v>
      </c>
      <c r="M15" s="59" t="s">
        <v>403</v>
      </c>
      <c r="N15" s="80" t="s">
        <v>9</v>
      </c>
    </row>
    <row r="16" spans="2:14" ht="94.5" customHeight="1">
      <c r="B16" s="95" t="s">
        <v>256</v>
      </c>
      <c r="C16" s="56">
        <v>2</v>
      </c>
      <c r="D16" s="63" t="s">
        <v>7</v>
      </c>
      <c r="E16" s="48">
        <v>24</v>
      </c>
      <c r="F16" s="66">
        <v>35000</v>
      </c>
      <c r="G16" s="41">
        <v>15000</v>
      </c>
      <c r="H16" s="41">
        <v>15000</v>
      </c>
      <c r="I16" s="49">
        <v>5000</v>
      </c>
      <c r="J16" s="49">
        <v>0</v>
      </c>
      <c r="K16" s="62" t="s">
        <v>421</v>
      </c>
      <c r="L16" s="97" t="s">
        <v>260</v>
      </c>
      <c r="M16" s="59" t="s">
        <v>523</v>
      </c>
      <c r="N16" s="80" t="s">
        <v>9</v>
      </c>
    </row>
    <row r="17" spans="2:16" ht="87.75" customHeight="1">
      <c r="B17" s="95" t="s">
        <v>503</v>
      </c>
      <c r="C17" s="56">
        <v>2</v>
      </c>
      <c r="D17" s="63" t="s">
        <v>7</v>
      </c>
      <c r="E17" s="48">
        <v>12</v>
      </c>
      <c r="F17" s="10">
        <v>14000</v>
      </c>
      <c r="G17" s="1">
        <v>14000</v>
      </c>
      <c r="H17" s="60">
        <v>0</v>
      </c>
      <c r="I17" s="60">
        <v>0</v>
      </c>
      <c r="J17" s="49">
        <v>0</v>
      </c>
      <c r="K17" s="62" t="s">
        <v>504</v>
      </c>
      <c r="L17" s="97" t="s">
        <v>505</v>
      </c>
      <c r="M17" s="59" t="s">
        <v>506</v>
      </c>
      <c r="N17" s="80" t="s">
        <v>9</v>
      </c>
      <c r="O17" s="211"/>
      <c r="P17" s="11"/>
    </row>
    <row r="18" spans="2:16" ht="78" customHeight="1">
      <c r="B18" s="93" t="s">
        <v>146</v>
      </c>
      <c r="C18" s="56">
        <v>2</v>
      </c>
      <c r="D18" s="63" t="s">
        <v>8</v>
      </c>
      <c r="E18" s="48">
        <v>6</v>
      </c>
      <c r="F18" s="10">
        <v>6500</v>
      </c>
      <c r="G18" s="41">
        <v>6500</v>
      </c>
      <c r="H18" s="41">
        <v>0</v>
      </c>
      <c r="I18" s="49">
        <v>0</v>
      </c>
      <c r="J18" s="49">
        <v>0</v>
      </c>
      <c r="K18" s="62" t="s">
        <v>418</v>
      </c>
      <c r="L18" s="65" t="s">
        <v>147</v>
      </c>
      <c r="M18" s="68"/>
      <c r="N18" s="80" t="s">
        <v>9</v>
      </c>
    </row>
    <row r="19" spans="2:16" ht="45" customHeight="1">
      <c r="B19" s="443" t="s">
        <v>152</v>
      </c>
      <c r="C19" s="437">
        <v>1</v>
      </c>
      <c r="D19" s="63" t="s">
        <v>8</v>
      </c>
      <c r="E19" s="48">
        <v>12</v>
      </c>
      <c r="F19" s="10">
        <v>22000</v>
      </c>
      <c r="G19" s="94">
        <v>1000</v>
      </c>
      <c r="H19" s="60">
        <v>0</v>
      </c>
      <c r="I19" s="49">
        <v>0</v>
      </c>
      <c r="J19" s="49">
        <v>0</v>
      </c>
      <c r="K19" s="439" t="s">
        <v>153</v>
      </c>
      <c r="L19" s="441" t="s">
        <v>154</v>
      </c>
      <c r="M19" s="445"/>
      <c r="N19" s="435" t="s">
        <v>9</v>
      </c>
    </row>
    <row r="20" spans="2:16" ht="45" customHeight="1">
      <c r="B20" s="444"/>
      <c r="C20" s="438"/>
      <c r="D20" s="63" t="s">
        <v>8</v>
      </c>
      <c r="E20" s="48">
        <v>12</v>
      </c>
      <c r="F20" s="10">
        <v>22000</v>
      </c>
      <c r="G20" s="60">
        <v>4000</v>
      </c>
      <c r="H20" s="94">
        <v>17700</v>
      </c>
      <c r="I20" s="49">
        <v>0</v>
      </c>
      <c r="J20" s="49">
        <v>0</v>
      </c>
      <c r="K20" s="440"/>
      <c r="L20" s="442"/>
      <c r="M20" s="446"/>
      <c r="N20" s="436"/>
    </row>
    <row r="21" spans="2:16" ht="96" customHeight="1">
      <c r="B21" s="95" t="s">
        <v>257</v>
      </c>
      <c r="C21" s="56">
        <v>2</v>
      </c>
      <c r="D21" s="63" t="s">
        <v>7</v>
      </c>
      <c r="E21" s="50">
        <v>18</v>
      </c>
      <c r="F21" s="66">
        <v>30000</v>
      </c>
      <c r="G21" s="41">
        <v>5000</v>
      </c>
      <c r="H21" s="41">
        <v>10000</v>
      </c>
      <c r="I21" s="49">
        <v>25000</v>
      </c>
      <c r="J21" s="49">
        <v>0</v>
      </c>
      <c r="K21" s="62" t="s">
        <v>418</v>
      </c>
      <c r="L21" s="139" t="s">
        <v>404</v>
      </c>
      <c r="M21" s="59"/>
      <c r="N21" s="80" t="s">
        <v>9</v>
      </c>
    </row>
    <row r="22" spans="2:16" ht="96" customHeight="1">
      <c r="B22" s="93" t="s">
        <v>148</v>
      </c>
      <c r="C22" s="56">
        <v>2</v>
      </c>
      <c r="D22" s="63" t="s">
        <v>8</v>
      </c>
      <c r="E22" s="48">
        <v>12</v>
      </c>
      <c r="F22" s="10">
        <v>12800</v>
      </c>
      <c r="G22" s="41">
        <v>0</v>
      </c>
      <c r="H22" s="41">
        <v>12800</v>
      </c>
      <c r="I22" s="49">
        <v>0</v>
      </c>
      <c r="J22" s="49">
        <v>0</v>
      </c>
      <c r="K22" s="62" t="s">
        <v>423</v>
      </c>
      <c r="L22" s="67" t="s">
        <v>149</v>
      </c>
      <c r="M22" s="68"/>
      <c r="N22" s="80" t="s">
        <v>9</v>
      </c>
    </row>
    <row r="23" spans="2:16" ht="96" customHeight="1">
      <c r="B23" s="93" t="s">
        <v>414</v>
      </c>
      <c r="C23" s="56">
        <v>2</v>
      </c>
      <c r="D23" s="63" t="s">
        <v>8</v>
      </c>
      <c r="E23" s="48">
        <v>6</v>
      </c>
      <c r="F23" s="10">
        <v>6500</v>
      </c>
      <c r="G23" s="60">
        <v>0</v>
      </c>
      <c r="H23" s="60">
        <v>6500</v>
      </c>
      <c r="I23" s="49">
        <v>0</v>
      </c>
      <c r="J23" s="49">
        <v>0</v>
      </c>
      <c r="K23" s="62" t="s">
        <v>418</v>
      </c>
      <c r="L23" s="67" t="s">
        <v>155</v>
      </c>
      <c r="M23" s="68"/>
      <c r="N23" s="80" t="s">
        <v>9</v>
      </c>
    </row>
    <row r="24" spans="2:16" ht="96" customHeight="1">
      <c r="B24" s="93" t="s">
        <v>416</v>
      </c>
      <c r="C24" s="56">
        <v>2</v>
      </c>
      <c r="D24" s="63" t="s">
        <v>8</v>
      </c>
      <c r="E24" s="48">
        <v>6</v>
      </c>
      <c r="F24" s="10">
        <v>5000</v>
      </c>
      <c r="G24" s="41">
        <v>0</v>
      </c>
      <c r="H24" s="41">
        <v>5000</v>
      </c>
      <c r="I24" s="49">
        <v>0</v>
      </c>
      <c r="J24" s="49">
        <v>0</v>
      </c>
      <c r="K24" s="62" t="s">
        <v>418</v>
      </c>
      <c r="L24" s="67" t="s">
        <v>157</v>
      </c>
      <c r="M24" s="59"/>
      <c r="N24" s="80" t="s">
        <v>9</v>
      </c>
    </row>
    <row r="25" spans="2:16" ht="96" customHeight="1">
      <c r="B25" s="93" t="s">
        <v>158</v>
      </c>
      <c r="C25" s="56">
        <v>2</v>
      </c>
      <c r="D25" s="56" t="s">
        <v>8</v>
      </c>
      <c r="E25" s="48">
        <v>10</v>
      </c>
      <c r="F25" s="10">
        <v>4900</v>
      </c>
      <c r="G25" s="41">
        <v>0</v>
      </c>
      <c r="H25" s="41">
        <v>4900</v>
      </c>
      <c r="I25" s="49">
        <v>0</v>
      </c>
      <c r="J25" s="49">
        <v>0</v>
      </c>
      <c r="K25" s="62" t="s">
        <v>418</v>
      </c>
      <c r="L25" s="67" t="s">
        <v>159</v>
      </c>
      <c r="M25" s="59" t="s">
        <v>160</v>
      </c>
      <c r="N25" s="80" t="s">
        <v>9</v>
      </c>
    </row>
    <row r="26" spans="2:16" ht="67.5" customHeight="1">
      <c r="B26" s="93" t="s">
        <v>415</v>
      </c>
      <c r="C26" s="56">
        <v>1</v>
      </c>
      <c r="D26" s="63" t="s">
        <v>8</v>
      </c>
      <c r="E26" s="48">
        <v>12</v>
      </c>
      <c r="F26" s="10">
        <v>17600</v>
      </c>
      <c r="G26" s="41">
        <v>0</v>
      </c>
      <c r="H26" s="94">
        <v>17600</v>
      </c>
      <c r="I26" s="49">
        <v>0</v>
      </c>
      <c r="J26" s="49">
        <v>0</v>
      </c>
      <c r="K26" s="62" t="s">
        <v>424</v>
      </c>
      <c r="L26" s="67" t="s">
        <v>156</v>
      </c>
      <c r="M26" s="68"/>
      <c r="N26" s="80" t="s">
        <v>9</v>
      </c>
    </row>
    <row r="27" spans="2:16" ht="78" customHeight="1">
      <c r="B27" s="140" t="s">
        <v>528</v>
      </c>
      <c r="C27" s="56">
        <v>1</v>
      </c>
      <c r="D27" s="63" t="s">
        <v>8</v>
      </c>
      <c r="E27" s="50">
        <v>30</v>
      </c>
      <c r="F27" s="66">
        <v>76300</v>
      </c>
      <c r="G27" s="41">
        <v>1000</v>
      </c>
      <c r="H27" s="41">
        <v>0</v>
      </c>
      <c r="I27" s="49">
        <v>0</v>
      </c>
      <c r="J27" s="49">
        <v>0</v>
      </c>
      <c r="K27" s="62" t="s">
        <v>426</v>
      </c>
      <c r="L27" s="139" t="s">
        <v>522</v>
      </c>
      <c r="M27" s="59" t="s">
        <v>412</v>
      </c>
      <c r="N27" s="80" t="s">
        <v>288</v>
      </c>
    </row>
    <row r="28" spans="2:16" ht="45">
      <c r="B28" s="164" t="s">
        <v>141</v>
      </c>
      <c r="C28" s="56">
        <v>3</v>
      </c>
      <c r="D28" s="56" t="s">
        <v>8</v>
      </c>
      <c r="E28" s="48">
        <v>12</v>
      </c>
      <c r="F28" s="10">
        <v>8500</v>
      </c>
      <c r="G28" s="41">
        <v>0</v>
      </c>
      <c r="H28" s="41">
        <v>0</v>
      </c>
      <c r="I28" s="49">
        <v>8500</v>
      </c>
      <c r="J28" s="49">
        <v>0</v>
      </c>
      <c r="K28" s="62" t="s">
        <v>422</v>
      </c>
      <c r="L28" s="67" t="s">
        <v>142</v>
      </c>
      <c r="M28" s="59" t="s">
        <v>143</v>
      </c>
      <c r="N28" s="80" t="s">
        <v>9</v>
      </c>
    </row>
    <row r="29" spans="2:16" ht="15.75">
      <c r="B29" s="146" t="s">
        <v>161</v>
      </c>
      <c r="C29" s="147"/>
      <c r="D29" s="147"/>
      <c r="E29" s="148"/>
      <c r="F29" s="149"/>
      <c r="G29" s="150">
        <f>SUM(G5:G28)</f>
        <v>142975.16999999998</v>
      </c>
      <c r="H29" s="150">
        <f>SUM(H5:H28)</f>
        <v>148975.16999999998</v>
      </c>
      <c r="I29" s="150">
        <f>SUM(I5:I28)</f>
        <v>129575.17</v>
      </c>
      <c r="J29" s="150">
        <f>SUM(J5:J28)</f>
        <v>84275.17</v>
      </c>
      <c r="K29" s="150">
        <f>SUM(K6:K28)</f>
        <v>0</v>
      </c>
      <c r="L29" s="151"/>
      <c r="M29" s="151"/>
      <c r="N29" s="151"/>
    </row>
    <row r="30" spans="2:16" ht="15.75">
      <c r="B30" s="30"/>
      <c r="C30" s="69"/>
      <c r="D30" s="69"/>
      <c r="E30" s="70"/>
      <c r="F30" s="70"/>
      <c r="G30" s="71"/>
      <c r="H30" s="71"/>
      <c r="I30" s="71"/>
      <c r="J30" s="71"/>
      <c r="K30" s="72"/>
      <c r="L30" s="73"/>
      <c r="M30" s="73"/>
      <c r="N30" s="73"/>
    </row>
    <row r="31" spans="2:16">
      <c r="G31" s="5"/>
      <c r="H31" s="5"/>
      <c r="I31" s="5"/>
      <c r="J31" s="5"/>
      <c r="K31" s="5"/>
    </row>
    <row r="32" spans="2:16" ht="30">
      <c r="B32" s="74" t="s">
        <v>162</v>
      </c>
      <c r="G32" s="5"/>
      <c r="H32" s="5"/>
      <c r="I32" s="5"/>
      <c r="J32" s="5"/>
    </row>
    <row r="33" spans="2:10">
      <c r="B33" s="75"/>
    </row>
    <row r="34" spans="2:10">
      <c r="B34" t="s">
        <v>284</v>
      </c>
    </row>
    <row r="35" spans="2:10">
      <c r="B35" t="s">
        <v>47</v>
      </c>
      <c r="G35" s="404"/>
      <c r="H35" s="404"/>
      <c r="I35" s="404"/>
      <c r="J35" s="404"/>
    </row>
    <row r="36" spans="2:10">
      <c r="B36" t="s">
        <v>541</v>
      </c>
    </row>
    <row r="38" spans="2:10">
      <c r="G38" s="5"/>
      <c r="H38" s="5"/>
      <c r="I38" s="5"/>
    </row>
  </sheetData>
  <mergeCells count="7">
    <mergeCell ref="N19:N20"/>
    <mergeCell ref="C19:C20"/>
    <mergeCell ref="B1:E1"/>
    <mergeCell ref="K19:K20"/>
    <mergeCell ref="L19:L20"/>
    <mergeCell ref="B19:B20"/>
    <mergeCell ref="M19:M20"/>
  </mergeCells>
  <pageMargins left="0.70866141732283472" right="0.70866141732283472" top="0.78740157480314965" bottom="0.78740157480314965" header="0.31496062992125984" footer="0.31496062992125984"/>
  <pageSetup paperSize="8" scale="86" fitToHeight="8" orientation="landscape" r:id="rId1"/>
  <headerFooter>
    <oddHeader xml:space="preserve">&amp;R
</oddHeader>
    <oddFooter>Stránka &amp;P z &amp;N</oddFooter>
  </headerFooter>
</worksheet>
</file>

<file path=xl/worksheets/sheet5.xml><?xml version="1.0" encoding="utf-8"?>
<worksheet xmlns="http://schemas.openxmlformats.org/spreadsheetml/2006/main" xmlns:r="http://schemas.openxmlformats.org/officeDocument/2006/relationships">
  <sheetPr>
    <pageSetUpPr fitToPage="1"/>
  </sheetPr>
  <dimension ref="B1:N27"/>
  <sheetViews>
    <sheetView zoomScale="80" zoomScaleNormal="80" workbookViewId="0">
      <pane ySplit="4" topLeftCell="A5" activePane="bottomLeft" state="frozen"/>
      <selection pane="bottomLeft" activeCell="B28" sqref="B28"/>
    </sheetView>
  </sheetViews>
  <sheetFormatPr defaultRowHeight="15"/>
  <cols>
    <col min="1" max="1" width="3.42578125" customWidth="1"/>
    <col min="2" max="2" width="39.28515625" customWidth="1"/>
    <col min="3" max="3" width="7.7109375" customWidth="1"/>
    <col min="4" max="4" width="6.28515625" customWidth="1"/>
    <col min="5" max="5" width="12.28515625" customWidth="1"/>
    <col min="6" max="9" width="14.7109375" customWidth="1"/>
    <col min="10" max="10" width="12.7109375" customWidth="1"/>
    <col min="11" max="11" width="15.7109375" customWidth="1"/>
    <col min="12" max="12" width="44.5703125" customWidth="1"/>
    <col min="13" max="13" width="17.5703125" customWidth="1"/>
    <col min="14" max="14" width="14.85546875" customWidth="1"/>
    <col min="15" max="15" width="24.85546875" customWidth="1"/>
    <col min="16" max="16" width="18.7109375" customWidth="1"/>
  </cols>
  <sheetData>
    <row r="1" spans="2:14" ht="21" customHeight="1">
      <c r="B1" s="432" t="s">
        <v>50</v>
      </c>
      <c r="C1" s="432"/>
      <c r="D1" s="432"/>
      <c r="E1" s="432"/>
      <c r="F1" s="96"/>
    </row>
    <row r="2" spans="2:14" ht="21">
      <c r="B2" s="24" t="s">
        <v>30</v>
      </c>
      <c r="C2" s="18"/>
      <c r="D2" s="18"/>
      <c r="E2" s="8"/>
      <c r="F2" s="96"/>
    </row>
    <row r="4" spans="2:14" ht="95.25" customHeight="1">
      <c r="B4" s="76" t="s">
        <v>0</v>
      </c>
      <c r="C4" s="76" t="s">
        <v>1</v>
      </c>
      <c r="D4" s="76" t="s">
        <v>2</v>
      </c>
      <c r="E4" s="77" t="s">
        <v>3</v>
      </c>
      <c r="F4" s="77" t="s">
        <v>128</v>
      </c>
      <c r="G4" s="77" t="s">
        <v>59</v>
      </c>
      <c r="H4" s="77" t="s">
        <v>60</v>
      </c>
      <c r="I4" s="77" t="s">
        <v>61</v>
      </c>
      <c r="J4" s="77" t="s">
        <v>49</v>
      </c>
      <c r="K4" s="77" t="s">
        <v>64</v>
      </c>
      <c r="L4" s="77" t="s">
        <v>4</v>
      </c>
      <c r="M4" s="77" t="s">
        <v>5</v>
      </c>
      <c r="N4" s="77" t="s">
        <v>6</v>
      </c>
    </row>
    <row r="5" spans="2:14" ht="64.5" customHeight="1">
      <c r="B5" s="78" t="s">
        <v>264</v>
      </c>
      <c r="C5" s="81">
        <v>1</v>
      </c>
      <c r="D5" s="63" t="s">
        <v>8</v>
      </c>
      <c r="E5" s="50">
        <v>18</v>
      </c>
      <c r="F5" s="98">
        <v>14000</v>
      </c>
      <c r="G5" s="1">
        <v>8000</v>
      </c>
      <c r="H5" s="1">
        <v>0</v>
      </c>
      <c r="I5" s="1">
        <v>0</v>
      </c>
      <c r="J5" s="1">
        <v>0</v>
      </c>
      <c r="K5" s="51" t="s">
        <v>163</v>
      </c>
      <c r="L5" s="382" t="s">
        <v>261</v>
      </c>
      <c r="M5" s="383" t="s">
        <v>267</v>
      </c>
      <c r="N5" s="104" t="s">
        <v>9</v>
      </c>
    </row>
    <row r="6" spans="2:14" ht="53.25" customHeight="1">
      <c r="B6" s="78" t="s">
        <v>484</v>
      </c>
      <c r="C6" s="81">
        <v>1</v>
      </c>
      <c r="D6" s="63" t="s">
        <v>7</v>
      </c>
      <c r="E6" s="50">
        <v>6</v>
      </c>
      <c r="F6" s="98">
        <v>4000</v>
      </c>
      <c r="G6" s="1">
        <v>3400</v>
      </c>
      <c r="H6" s="1">
        <v>0</v>
      </c>
      <c r="I6" s="1">
        <v>0</v>
      </c>
      <c r="J6" s="1">
        <v>0</v>
      </c>
      <c r="K6" s="51" t="s">
        <v>170</v>
      </c>
      <c r="L6" s="382" t="s">
        <v>493</v>
      </c>
      <c r="M6" s="383" t="s">
        <v>492</v>
      </c>
      <c r="N6" s="104" t="s">
        <v>9</v>
      </c>
    </row>
    <row r="7" spans="2:14" ht="56.25">
      <c r="B7" s="78" t="s">
        <v>265</v>
      </c>
      <c r="C7" s="81">
        <v>1</v>
      </c>
      <c r="D7" s="63" t="s">
        <v>8</v>
      </c>
      <c r="E7" s="50">
        <v>18</v>
      </c>
      <c r="F7" s="98">
        <v>16000</v>
      </c>
      <c r="G7" s="1">
        <v>7000</v>
      </c>
      <c r="H7" s="1">
        <v>2000</v>
      </c>
      <c r="I7" s="1">
        <v>0</v>
      </c>
      <c r="J7" s="1">
        <v>0</v>
      </c>
      <c r="K7" s="51" t="s">
        <v>164</v>
      </c>
      <c r="L7" s="382" t="s">
        <v>262</v>
      </c>
      <c r="M7" s="383" t="s">
        <v>267</v>
      </c>
      <c r="N7" s="104" t="s">
        <v>9</v>
      </c>
    </row>
    <row r="8" spans="2:14" ht="67.5">
      <c r="B8" s="28" t="s">
        <v>263</v>
      </c>
      <c r="C8" s="63">
        <v>1</v>
      </c>
      <c r="D8" s="84" t="s">
        <v>8</v>
      </c>
      <c r="E8" s="85">
        <v>12</v>
      </c>
      <c r="F8" s="99">
        <v>20500</v>
      </c>
      <c r="G8" s="1">
        <v>20500</v>
      </c>
      <c r="H8" s="1">
        <v>0</v>
      </c>
      <c r="I8" s="1">
        <v>0</v>
      </c>
      <c r="J8" s="1">
        <v>0</v>
      </c>
      <c r="K8" s="51" t="s">
        <v>166</v>
      </c>
      <c r="L8" s="382" t="s">
        <v>266</v>
      </c>
      <c r="M8" s="383" t="s">
        <v>268</v>
      </c>
      <c r="N8" s="104" t="s">
        <v>9</v>
      </c>
    </row>
    <row r="9" spans="2:14" ht="60">
      <c r="B9" s="28" t="s">
        <v>167</v>
      </c>
      <c r="C9" s="63">
        <v>2</v>
      </c>
      <c r="D9" s="84" t="s">
        <v>7</v>
      </c>
      <c r="E9" s="85">
        <v>12</v>
      </c>
      <c r="F9" s="99">
        <v>2300</v>
      </c>
      <c r="G9" s="1">
        <v>2300</v>
      </c>
      <c r="H9" s="1">
        <v>0</v>
      </c>
      <c r="I9" s="1">
        <v>0</v>
      </c>
      <c r="J9" s="1">
        <v>0</v>
      </c>
      <c r="K9" s="51" t="s">
        <v>168</v>
      </c>
      <c r="L9" s="382" t="s">
        <v>269</v>
      </c>
      <c r="M9" s="59"/>
      <c r="N9" s="104" t="s">
        <v>9</v>
      </c>
    </row>
    <row r="10" spans="2:14" ht="45" customHeight="1">
      <c r="B10" s="78" t="s">
        <v>529</v>
      </c>
      <c r="C10" s="56">
        <v>2</v>
      </c>
      <c r="D10" s="45" t="s">
        <v>7</v>
      </c>
      <c r="E10" s="86">
        <v>12</v>
      </c>
      <c r="F10" s="100">
        <v>3000</v>
      </c>
      <c r="G10" s="1">
        <v>3000</v>
      </c>
      <c r="H10" s="1">
        <v>0</v>
      </c>
      <c r="I10" s="1">
        <v>0</v>
      </c>
      <c r="J10" s="1">
        <v>0</v>
      </c>
      <c r="K10" s="51" t="s">
        <v>170</v>
      </c>
      <c r="L10" s="382" t="s">
        <v>271</v>
      </c>
      <c r="M10" s="59"/>
      <c r="N10" s="104" t="s">
        <v>9</v>
      </c>
    </row>
    <row r="11" spans="2:14" ht="51" customHeight="1">
      <c r="B11" s="78" t="s">
        <v>169</v>
      </c>
      <c r="C11" s="56">
        <v>3</v>
      </c>
      <c r="D11" s="46" t="s">
        <v>8</v>
      </c>
      <c r="E11" s="102">
        <v>12</v>
      </c>
      <c r="F11" s="100">
        <v>2600</v>
      </c>
      <c r="G11" s="1">
        <v>0</v>
      </c>
      <c r="H11" s="1">
        <v>2600</v>
      </c>
      <c r="I11" s="1">
        <v>0</v>
      </c>
      <c r="J11" s="1">
        <v>0</v>
      </c>
      <c r="K11" s="51" t="s">
        <v>170</v>
      </c>
      <c r="L11" s="382" t="s">
        <v>272</v>
      </c>
      <c r="M11" s="59"/>
      <c r="N11" s="104" t="s">
        <v>9</v>
      </c>
    </row>
    <row r="12" spans="2:14" ht="30">
      <c r="B12" s="28" t="s">
        <v>171</v>
      </c>
      <c r="C12" s="56">
        <v>3</v>
      </c>
      <c r="D12" s="39" t="s">
        <v>7</v>
      </c>
      <c r="E12" s="86">
        <v>6</v>
      </c>
      <c r="F12" s="100">
        <v>980</v>
      </c>
      <c r="G12" s="1">
        <v>0</v>
      </c>
      <c r="H12" s="60">
        <v>980</v>
      </c>
      <c r="I12" s="1">
        <v>0</v>
      </c>
      <c r="J12" s="1">
        <v>0</v>
      </c>
      <c r="K12" s="51" t="s">
        <v>165</v>
      </c>
      <c r="L12" s="382" t="s">
        <v>172</v>
      </c>
      <c r="M12" s="59"/>
      <c r="N12" s="104" t="s">
        <v>9</v>
      </c>
    </row>
    <row r="13" spans="2:14" ht="30">
      <c r="B13" s="78" t="s">
        <v>273</v>
      </c>
      <c r="C13" s="63">
        <v>3</v>
      </c>
      <c r="D13" s="84" t="s">
        <v>7</v>
      </c>
      <c r="E13" s="82">
        <v>6</v>
      </c>
      <c r="F13" s="98">
        <v>600</v>
      </c>
      <c r="G13" s="83">
        <v>0</v>
      </c>
      <c r="H13" s="1">
        <v>600</v>
      </c>
      <c r="I13" s="1">
        <v>0</v>
      </c>
      <c r="J13" s="1">
        <v>0</v>
      </c>
      <c r="K13" s="384" t="s">
        <v>165</v>
      </c>
      <c r="L13" s="385" t="s">
        <v>274</v>
      </c>
      <c r="M13" s="59"/>
      <c r="N13" s="104" t="s">
        <v>9</v>
      </c>
    </row>
    <row r="14" spans="2:14" ht="45">
      <c r="B14" s="78" t="s">
        <v>173</v>
      </c>
      <c r="C14" s="63">
        <v>3</v>
      </c>
      <c r="D14" s="84" t="s">
        <v>8</v>
      </c>
      <c r="E14" s="82">
        <v>12</v>
      </c>
      <c r="F14" s="98">
        <v>4800</v>
      </c>
      <c r="G14" s="83">
        <v>0</v>
      </c>
      <c r="H14" s="1">
        <v>4800</v>
      </c>
      <c r="I14" s="1">
        <v>0</v>
      </c>
      <c r="J14" s="1">
        <v>0</v>
      </c>
      <c r="K14" s="384" t="s">
        <v>174</v>
      </c>
      <c r="L14" s="385" t="s">
        <v>275</v>
      </c>
      <c r="M14" s="59"/>
      <c r="N14" s="104" t="s">
        <v>9</v>
      </c>
    </row>
    <row r="15" spans="2:14" ht="60">
      <c r="B15" s="28" t="s">
        <v>276</v>
      </c>
      <c r="C15" s="63">
        <v>3</v>
      </c>
      <c r="D15" s="84" t="s">
        <v>7</v>
      </c>
      <c r="E15" s="85">
        <v>12</v>
      </c>
      <c r="F15" s="99">
        <v>5800</v>
      </c>
      <c r="G15" s="87">
        <v>0</v>
      </c>
      <c r="H15" s="60">
        <v>5800</v>
      </c>
      <c r="I15" s="1">
        <v>0</v>
      </c>
      <c r="J15" s="1">
        <v>0</v>
      </c>
      <c r="K15" s="386">
        <f>K124-70</f>
        <v>-70</v>
      </c>
      <c r="L15" s="382" t="s">
        <v>175</v>
      </c>
      <c r="M15" s="59"/>
      <c r="N15" s="104" t="s">
        <v>9</v>
      </c>
    </row>
    <row r="16" spans="2:14" ht="40.5" customHeight="1">
      <c r="B16" s="28" t="s">
        <v>176</v>
      </c>
      <c r="C16" s="56">
        <v>3</v>
      </c>
      <c r="D16" s="39" t="s">
        <v>8</v>
      </c>
      <c r="E16" s="86">
        <v>12</v>
      </c>
      <c r="F16" s="100">
        <v>1300</v>
      </c>
      <c r="G16" s="1">
        <v>0</v>
      </c>
      <c r="H16" s="1">
        <v>1300</v>
      </c>
      <c r="I16" s="60">
        <v>0</v>
      </c>
      <c r="J16" s="60">
        <v>0</v>
      </c>
      <c r="K16" s="51" t="s">
        <v>177</v>
      </c>
      <c r="L16" s="382" t="s">
        <v>277</v>
      </c>
      <c r="M16" s="59"/>
      <c r="N16" s="104" t="s">
        <v>9</v>
      </c>
    </row>
    <row r="17" spans="2:14" ht="45">
      <c r="B17" s="28" t="s">
        <v>178</v>
      </c>
      <c r="C17" s="63">
        <v>3</v>
      </c>
      <c r="D17" s="84" t="s">
        <v>8</v>
      </c>
      <c r="E17" s="85">
        <v>12</v>
      </c>
      <c r="F17" s="99">
        <v>3000</v>
      </c>
      <c r="G17" s="1">
        <v>0</v>
      </c>
      <c r="H17" s="1">
        <v>3000</v>
      </c>
      <c r="I17" s="60">
        <v>0</v>
      </c>
      <c r="J17" s="60">
        <v>0</v>
      </c>
      <c r="K17" s="51" t="s">
        <v>179</v>
      </c>
      <c r="L17" s="382" t="s">
        <v>278</v>
      </c>
      <c r="M17" s="59"/>
      <c r="N17" s="104" t="s">
        <v>9</v>
      </c>
    </row>
    <row r="18" spans="2:14" ht="60" customHeight="1">
      <c r="B18" s="78" t="s">
        <v>180</v>
      </c>
      <c r="C18" s="63">
        <v>4</v>
      </c>
      <c r="D18" s="84" t="s">
        <v>8</v>
      </c>
      <c r="E18" s="82">
        <v>2019</v>
      </c>
      <c r="F18" s="98">
        <v>2600</v>
      </c>
      <c r="G18" s="83">
        <v>0</v>
      </c>
      <c r="H18" s="1">
        <v>0</v>
      </c>
      <c r="I18" s="1">
        <v>2600</v>
      </c>
      <c r="J18" s="1">
        <v>0</v>
      </c>
      <c r="K18" s="384" t="s">
        <v>279</v>
      </c>
      <c r="L18" s="385" t="s">
        <v>280</v>
      </c>
      <c r="M18" s="59"/>
      <c r="N18" s="104" t="s">
        <v>9</v>
      </c>
    </row>
    <row r="19" spans="2:14" ht="45">
      <c r="B19" s="405" t="s">
        <v>281</v>
      </c>
      <c r="C19" s="63">
        <v>4</v>
      </c>
      <c r="D19" s="84" t="s">
        <v>8</v>
      </c>
      <c r="E19" s="82">
        <v>14</v>
      </c>
      <c r="F19" s="98">
        <v>7000</v>
      </c>
      <c r="G19" s="66">
        <v>0</v>
      </c>
      <c r="H19" s="1">
        <v>0</v>
      </c>
      <c r="I19" s="60">
        <v>7000</v>
      </c>
      <c r="J19" s="60">
        <v>0</v>
      </c>
      <c r="K19" s="386">
        <v>0</v>
      </c>
      <c r="L19" s="382" t="s">
        <v>181</v>
      </c>
      <c r="M19" s="59"/>
      <c r="N19" s="104" t="s">
        <v>9</v>
      </c>
    </row>
    <row r="20" spans="2:14" ht="30">
      <c r="B20" s="78" t="s">
        <v>282</v>
      </c>
      <c r="C20" s="63">
        <v>4</v>
      </c>
      <c r="D20" s="63" t="s">
        <v>8</v>
      </c>
      <c r="E20" s="50">
        <v>12</v>
      </c>
      <c r="F20" s="98">
        <v>3500</v>
      </c>
      <c r="G20" s="1">
        <v>0</v>
      </c>
      <c r="H20" s="87">
        <v>0</v>
      </c>
      <c r="I20" s="60">
        <v>3500</v>
      </c>
      <c r="J20" s="60">
        <v>0</v>
      </c>
      <c r="K20" s="51">
        <v>0</v>
      </c>
      <c r="L20" s="382" t="s">
        <v>182</v>
      </c>
      <c r="M20" s="59"/>
      <c r="N20" s="104" t="s">
        <v>9</v>
      </c>
    </row>
    <row r="21" spans="2:14" ht="30">
      <c r="B21" s="78" t="s">
        <v>530</v>
      </c>
      <c r="C21" s="63">
        <v>5</v>
      </c>
      <c r="D21" s="63" t="s">
        <v>7</v>
      </c>
      <c r="E21" s="85">
        <v>26</v>
      </c>
      <c r="F21" s="99">
        <v>10000</v>
      </c>
      <c r="G21" s="1">
        <v>0</v>
      </c>
      <c r="H21" s="1">
        <v>0</v>
      </c>
      <c r="I21" s="60">
        <v>10000</v>
      </c>
      <c r="J21" s="60">
        <v>0</v>
      </c>
      <c r="K21" s="386">
        <v>0</v>
      </c>
      <c r="L21" s="382" t="s">
        <v>531</v>
      </c>
      <c r="M21" s="59"/>
      <c r="N21" s="104" t="s">
        <v>9</v>
      </c>
    </row>
    <row r="22" spans="2:14" ht="45">
      <c r="B22" s="78" t="s">
        <v>283</v>
      </c>
      <c r="C22" s="63">
        <v>5</v>
      </c>
      <c r="D22" s="63" t="s">
        <v>7</v>
      </c>
      <c r="E22" s="50">
        <v>12</v>
      </c>
      <c r="F22" s="98">
        <v>5100</v>
      </c>
      <c r="G22" s="66">
        <v>0</v>
      </c>
      <c r="H22" s="1">
        <v>0</v>
      </c>
      <c r="I22" s="60">
        <v>5100</v>
      </c>
      <c r="J22" s="60">
        <v>0</v>
      </c>
      <c r="K22" s="51" t="s">
        <v>184</v>
      </c>
      <c r="L22" s="382" t="s">
        <v>185</v>
      </c>
      <c r="M22" s="59"/>
      <c r="N22" s="104" t="s">
        <v>9</v>
      </c>
    </row>
    <row r="23" spans="2:14" ht="15.75">
      <c r="B23" s="89" t="s">
        <v>186</v>
      </c>
      <c r="C23" s="90"/>
      <c r="D23" s="90"/>
      <c r="E23" s="90"/>
      <c r="F23" s="103">
        <f>SUM(F5:F22)</f>
        <v>107080</v>
      </c>
      <c r="G23" s="103">
        <f t="shared" ref="G23:K23" si="0">SUM(G5:G22)</f>
        <v>44200</v>
      </c>
      <c r="H23" s="103">
        <f t="shared" si="0"/>
        <v>21080</v>
      </c>
      <c r="I23" s="103">
        <f t="shared" si="0"/>
        <v>28200</v>
      </c>
      <c r="J23" s="103">
        <f t="shared" si="0"/>
        <v>0</v>
      </c>
      <c r="K23" s="103">
        <f t="shared" si="0"/>
        <v>-70</v>
      </c>
      <c r="L23" s="90"/>
      <c r="M23" s="105"/>
      <c r="N23" s="105"/>
    </row>
    <row r="24" spans="2:14">
      <c r="D24" s="91"/>
      <c r="E24" s="91"/>
      <c r="F24" s="91"/>
      <c r="G24" s="91"/>
      <c r="L24" s="11"/>
      <c r="M24" s="11"/>
      <c r="N24" s="11"/>
    </row>
    <row r="25" spans="2:14">
      <c r="B25" t="s">
        <v>284</v>
      </c>
      <c r="D25" s="91"/>
      <c r="E25" s="91"/>
      <c r="F25" s="91"/>
      <c r="G25" s="91"/>
    </row>
    <row r="26" spans="2:14">
      <c r="B26" t="s">
        <v>47</v>
      </c>
    </row>
    <row r="27" spans="2:14">
      <c r="B27" t="s">
        <v>541</v>
      </c>
    </row>
  </sheetData>
  <mergeCells count="1">
    <mergeCell ref="B1:E1"/>
  </mergeCells>
  <pageMargins left="0.70866141732283472" right="0.70866141732283472" top="0.78740157480314965" bottom="0.78740157480314965" header="0.31496062992125984" footer="0.31496062992125984"/>
  <pageSetup paperSize="8" scale="83" fitToHeight="2" orientation="landscape" r:id="rId1"/>
  <headerFooter>
    <oddFooter>Stránka &amp;P z &amp;N</oddFooter>
  </headerFooter>
</worksheet>
</file>

<file path=xl/worksheets/sheet6.xml><?xml version="1.0" encoding="utf-8"?>
<worksheet xmlns="http://schemas.openxmlformats.org/spreadsheetml/2006/main" xmlns:r="http://schemas.openxmlformats.org/officeDocument/2006/relationships">
  <sheetPr>
    <pageSetUpPr fitToPage="1"/>
  </sheetPr>
  <dimension ref="B1:O23"/>
  <sheetViews>
    <sheetView zoomScale="80" zoomScaleNormal="80" workbookViewId="0">
      <pane ySplit="4" topLeftCell="A5" activePane="bottomLeft" state="frozen"/>
      <selection pane="bottomLeft" activeCell="B20" sqref="B20"/>
    </sheetView>
  </sheetViews>
  <sheetFormatPr defaultRowHeight="15"/>
  <cols>
    <col min="1" max="1" width="3.42578125" customWidth="1"/>
    <col min="2" max="2" width="39.5703125" style="2" customWidth="1"/>
    <col min="3" max="3" width="8" style="2" customWidth="1"/>
    <col min="4" max="4" width="9.140625" style="2" customWidth="1"/>
    <col min="5" max="5" width="10.7109375" customWidth="1"/>
    <col min="6" max="6" width="14.28515625" customWidth="1"/>
    <col min="7" max="9" width="14.7109375" customWidth="1"/>
    <col min="10" max="10" width="14.7109375" style="2" customWidth="1"/>
    <col min="11" max="11" width="20" customWidth="1"/>
    <col min="12" max="12" width="48.42578125" customWidth="1"/>
    <col min="13" max="13" width="17.28515625" customWidth="1"/>
    <col min="14" max="14" width="17" customWidth="1"/>
    <col min="15" max="15" width="21.140625" customWidth="1"/>
  </cols>
  <sheetData>
    <row r="1" spans="2:15" ht="21" customHeight="1">
      <c r="B1" s="432" t="s">
        <v>50</v>
      </c>
      <c r="C1" s="432"/>
      <c r="D1" s="432"/>
      <c r="E1" s="432"/>
    </row>
    <row r="2" spans="2:15" ht="21" customHeight="1">
      <c r="B2" s="24" t="s">
        <v>31</v>
      </c>
      <c r="C2" s="31"/>
      <c r="D2" s="31"/>
      <c r="E2" s="31"/>
    </row>
    <row r="4" spans="2:15" ht="96" customHeight="1">
      <c r="B4" s="76" t="s">
        <v>0</v>
      </c>
      <c r="C4" s="76" t="s">
        <v>1</v>
      </c>
      <c r="D4" s="77" t="s">
        <v>2</v>
      </c>
      <c r="E4" s="77" t="s">
        <v>3</v>
      </c>
      <c r="F4" s="77" t="s">
        <v>128</v>
      </c>
      <c r="G4" s="77" t="s">
        <v>51</v>
      </c>
      <c r="H4" s="77" t="s">
        <v>43</v>
      </c>
      <c r="I4" s="77" t="s">
        <v>52</v>
      </c>
      <c r="J4" s="77" t="s">
        <v>49</v>
      </c>
      <c r="K4" s="77" t="s">
        <v>36</v>
      </c>
      <c r="L4" s="77" t="s">
        <v>4</v>
      </c>
      <c r="M4" s="77" t="s">
        <v>5</v>
      </c>
      <c r="N4" s="77" t="s">
        <v>6</v>
      </c>
    </row>
    <row r="5" spans="2:15" ht="51" customHeight="1">
      <c r="B5" s="95" t="s">
        <v>285</v>
      </c>
      <c r="C5" s="56">
        <v>1</v>
      </c>
      <c r="D5" s="63" t="s">
        <v>8</v>
      </c>
      <c r="E5" s="27"/>
      <c r="F5" s="26">
        <v>5042</v>
      </c>
      <c r="G5" s="26">
        <v>47.015000000000001</v>
      </c>
      <c r="H5" s="26">
        <v>47.015000000000001</v>
      </c>
      <c r="I5" s="26">
        <v>47.015000000000001</v>
      </c>
      <c r="J5" s="26">
        <v>47.015000000000001</v>
      </c>
      <c r="K5" s="387"/>
      <c r="L5" s="388" t="s">
        <v>286</v>
      </c>
      <c r="M5" s="389" t="s">
        <v>287</v>
      </c>
      <c r="N5" s="152" t="s">
        <v>9</v>
      </c>
    </row>
    <row r="6" spans="2:15" ht="82.5" customHeight="1">
      <c r="B6" s="334" t="s">
        <v>540</v>
      </c>
      <c r="C6" s="56">
        <v>2</v>
      </c>
      <c r="D6" s="63" t="s">
        <v>8</v>
      </c>
      <c r="E6" s="153">
        <v>24</v>
      </c>
      <c r="F6" s="335">
        <v>146500</v>
      </c>
      <c r="G6" s="335">
        <v>500</v>
      </c>
      <c r="H6" s="335">
        <v>1000</v>
      </c>
      <c r="I6" s="335">
        <v>32000</v>
      </c>
      <c r="J6" s="335">
        <v>113000</v>
      </c>
      <c r="K6" s="387" t="s">
        <v>289</v>
      </c>
      <c r="L6" s="388" t="s">
        <v>527</v>
      </c>
      <c r="M6" s="389" t="s">
        <v>290</v>
      </c>
      <c r="N6" s="152" t="s">
        <v>9</v>
      </c>
      <c r="O6" s="111"/>
    </row>
    <row r="7" spans="2:15" ht="88.5" customHeight="1">
      <c r="B7" s="334" t="s">
        <v>37</v>
      </c>
      <c r="C7" s="27">
        <v>2</v>
      </c>
      <c r="D7" s="27" t="s">
        <v>8</v>
      </c>
      <c r="E7" s="27">
        <v>24</v>
      </c>
      <c r="F7" s="26">
        <v>40000</v>
      </c>
      <c r="G7" s="26">
        <v>14157</v>
      </c>
      <c r="H7" s="26">
        <v>25000</v>
      </c>
      <c r="I7" s="26">
        <v>0</v>
      </c>
      <c r="J7" s="26">
        <v>0</v>
      </c>
      <c r="K7" s="390" t="s">
        <v>16</v>
      </c>
      <c r="L7" s="390" t="s">
        <v>38</v>
      </c>
      <c r="M7" s="390" t="s">
        <v>291</v>
      </c>
      <c r="N7" s="114" t="s">
        <v>288</v>
      </c>
      <c r="O7" s="34"/>
    </row>
    <row r="8" spans="2:15" ht="75.75" customHeight="1">
      <c r="B8" s="95" t="s">
        <v>292</v>
      </c>
      <c r="C8" s="56">
        <v>2</v>
      </c>
      <c r="D8" s="45" t="s">
        <v>8</v>
      </c>
      <c r="E8" s="25">
        <v>12</v>
      </c>
      <c r="F8" s="26">
        <f t="shared" ref="F8:F13" si="0">SUM(G8:J8)</f>
        <v>4600</v>
      </c>
      <c r="G8" s="3">
        <v>4600</v>
      </c>
      <c r="H8" s="3">
        <v>0</v>
      </c>
      <c r="I8" s="1">
        <v>0</v>
      </c>
      <c r="J8" s="1">
        <v>0</v>
      </c>
      <c r="K8" s="391"/>
      <c r="L8" s="388" t="s">
        <v>526</v>
      </c>
      <c r="M8" s="389"/>
      <c r="N8" s="152" t="s">
        <v>9</v>
      </c>
      <c r="O8" s="34"/>
    </row>
    <row r="9" spans="2:15" ht="45">
      <c r="B9" s="95" t="s">
        <v>293</v>
      </c>
      <c r="C9" s="56">
        <v>2</v>
      </c>
      <c r="D9" s="45" t="s">
        <v>7</v>
      </c>
      <c r="E9" s="25">
        <v>1</v>
      </c>
      <c r="F9" s="26">
        <f t="shared" si="0"/>
        <v>1800</v>
      </c>
      <c r="G9" s="3">
        <v>1800</v>
      </c>
      <c r="H9" s="3">
        <v>0</v>
      </c>
      <c r="I9" s="1">
        <v>0</v>
      </c>
      <c r="J9" s="1">
        <v>0</v>
      </c>
      <c r="K9" s="391" t="s">
        <v>294</v>
      </c>
      <c r="L9" s="388" t="s">
        <v>295</v>
      </c>
      <c r="M9" s="389"/>
      <c r="N9" s="152" t="s">
        <v>9</v>
      </c>
      <c r="O9" s="34"/>
    </row>
    <row r="10" spans="2:15" ht="60">
      <c r="B10" s="28" t="s">
        <v>296</v>
      </c>
      <c r="C10" s="126">
        <v>3</v>
      </c>
      <c r="D10" s="45" t="s">
        <v>7</v>
      </c>
      <c r="E10" s="25">
        <v>1</v>
      </c>
      <c r="F10" s="26">
        <f t="shared" si="0"/>
        <v>450</v>
      </c>
      <c r="G10" s="3">
        <v>450</v>
      </c>
      <c r="H10" s="3">
        <v>0</v>
      </c>
      <c r="I10" s="1">
        <v>0</v>
      </c>
      <c r="J10" s="1">
        <v>0</v>
      </c>
      <c r="K10" s="391" t="s">
        <v>297</v>
      </c>
      <c r="L10" s="388" t="s">
        <v>298</v>
      </c>
      <c r="M10" s="389"/>
      <c r="N10" s="152" t="s">
        <v>9</v>
      </c>
      <c r="O10" s="34"/>
    </row>
    <row r="11" spans="2:15" ht="60">
      <c r="B11" s="28" t="s">
        <v>299</v>
      </c>
      <c r="C11" s="126">
        <v>3</v>
      </c>
      <c r="D11" s="45" t="s">
        <v>7</v>
      </c>
      <c r="E11" s="25">
        <v>1</v>
      </c>
      <c r="F11" s="26">
        <f t="shared" si="0"/>
        <v>450</v>
      </c>
      <c r="G11" s="3">
        <v>450</v>
      </c>
      <c r="H11" s="3">
        <v>0</v>
      </c>
      <c r="I11" s="1">
        <v>0</v>
      </c>
      <c r="J11" s="1">
        <v>0</v>
      </c>
      <c r="K11" s="391" t="s">
        <v>297</v>
      </c>
      <c r="L11" s="388" t="s">
        <v>300</v>
      </c>
      <c r="M11" s="389"/>
      <c r="N11" s="152" t="s">
        <v>9</v>
      </c>
      <c r="O11" s="34"/>
    </row>
    <row r="12" spans="2:15" ht="78.75">
      <c r="B12" s="28" t="s">
        <v>39</v>
      </c>
      <c r="C12" s="153">
        <v>4</v>
      </c>
      <c r="D12" s="154" t="s">
        <v>8</v>
      </c>
      <c r="E12" s="25">
        <v>36</v>
      </c>
      <c r="F12" s="26">
        <f t="shared" si="0"/>
        <v>64980</v>
      </c>
      <c r="G12" s="3">
        <v>0</v>
      </c>
      <c r="H12" s="3">
        <v>0</v>
      </c>
      <c r="I12" s="3">
        <v>3000</v>
      </c>
      <c r="J12" s="3">
        <f>35000+26980</f>
        <v>61980</v>
      </c>
      <c r="K12" s="389" t="s">
        <v>15</v>
      </c>
      <c r="L12" s="392" t="s">
        <v>17</v>
      </c>
      <c r="M12" s="382" t="s">
        <v>301</v>
      </c>
      <c r="N12" s="152" t="s">
        <v>9</v>
      </c>
      <c r="O12" s="34"/>
    </row>
    <row r="13" spans="2:15" ht="60">
      <c r="B13" s="28" t="s">
        <v>302</v>
      </c>
      <c r="C13" s="153">
        <v>4</v>
      </c>
      <c r="D13" s="154" t="s">
        <v>8</v>
      </c>
      <c r="E13" s="25">
        <v>12</v>
      </c>
      <c r="F13" s="26">
        <f t="shared" si="0"/>
        <v>5600</v>
      </c>
      <c r="G13" s="3">
        <v>0</v>
      </c>
      <c r="H13" s="3">
        <v>0</v>
      </c>
      <c r="I13" s="1">
        <v>5600</v>
      </c>
      <c r="J13" s="1">
        <v>0</v>
      </c>
      <c r="K13" s="389" t="s">
        <v>303</v>
      </c>
      <c r="L13" s="388" t="s">
        <v>304</v>
      </c>
      <c r="M13" s="389"/>
      <c r="N13" s="152" t="s">
        <v>9</v>
      </c>
      <c r="O13" s="34"/>
    </row>
    <row r="14" spans="2:15" ht="26.25" customHeight="1">
      <c r="B14" s="146" t="s">
        <v>12</v>
      </c>
      <c r="C14" s="147"/>
      <c r="D14" s="147"/>
      <c r="E14" s="148"/>
      <c r="F14" s="149">
        <f>SUM(F5:F13)</f>
        <v>269422</v>
      </c>
      <c r="G14" s="150">
        <f t="shared" ref="G14:H14" si="1">SUM(G5:G13)</f>
        <v>22004.014999999999</v>
      </c>
      <c r="H14" s="150">
        <f t="shared" si="1"/>
        <v>26047.014999999999</v>
      </c>
      <c r="I14" s="150">
        <f>SUM(I5:I13)</f>
        <v>40647.014999999999</v>
      </c>
      <c r="J14" s="150">
        <f>SUM(J5:J13)</f>
        <v>175027.01500000001</v>
      </c>
      <c r="K14" s="156"/>
      <c r="L14" s="157"/>
      <c r="M14" s="157"/>
      <c r="N14" s="157"/>
    </row>
    <row r="15" spans="2:15" ht="15.75" customHeight="1">
      <c r="B15" s="30"/>
      <c r="C15" s="12"/>
      <c r="D15" s="12"/>
      <c r="E15" s="13"/>
      <c r="F15" s="13"/>
      <c r="G15" s="14"/>
      <c r="H15" s="14"/>
      <c r="I15" s="14"/>
      <c r="J15" s="14"/>
      <c r="K15" s="16"/>
      <c r="L15" s="17"/>
      <c r="M15" s="17"/>
      <c r="N15" s="17"/>
    </row>
    <row r="16" spans="2:15">
      <c r="B16" s="4"/>
      <c r="C16" s="12"/>
      <c r="D16" s="12"/>
      <c r="E16" s="13"/>
      <c r="F16" s="13"/>
      <c r="G16" s="14"/>
      <c r="H16" s="14"/>
      <c r="I16" s="14"/>
      <c r="J16" s="15"/>
      <c r="K16" s="16"/>
      <c r="L16" s="17"/>
      <c r="M16" s="17"/>
      <c r="N16" s="17"/>
    </row>
    <row r="17" spans="2:14" ht="15.75" customHeight="1">
      <c r="B17" t="s">
        <v>284</v>
      </c>
      <c r="H17" s="14"/>
      <c r="I17" s="14"/>
      <c r="J17" s="15"/>
      <c r="K17" s="16"/>
      <c r="L17" s="17"/>
      <c r="M17" s="17"/>
      <c r="N17" s="17"/>
    </row>
    <row r="18" spans="2:14" ht="15.75" customHeight="1">
      <c r="B18" t="s">
        <v>46</v>
      </c>
      <c r="J18"/>
      <c r="K18" s="2"/>
    </row>
    <row r="19" spans="2:14" ht="15.75" customHeight="1">
      <c r="B19" t="s">
        <v>541</v>
      </c>
      <c r="J19"/>
      <c r="K19" s="2"/>
    </row>
    <row r="20" spans="2:14" ht="15.75" customHeight="1">
      <c r="J20"/>
      <c r="K20" s="2"/>
    </row>
    <row r="21" spans="2:14">
      <c r="B21"/>
    </row>
    <row r="22" spans="2:14">
      <c r="B22"/>
    </row>
    <row r="23" spans="2:14">
      <c r="B23"/>
    </row>
  </sheetData>
  <mergeCells count="1">
    <mergeCell ref="B1:E1"/>
  </mergeCells>
  <pageMargins left="0.70866141732283472" right="0.70866141732283472" top="0.78740157480314965" bottom="0.78740157480314965" header="0.31496062992125984" footer="0.31496062992125984"/>
  <pageSetup paperSize="8" scale="79" fitToHeight="3" orientation="landscape" r:id="rId1"/>
  <headerFooter>
    <oddFooter>Stránka &amp;P z &amp;N</oddFooter>
  </headerFooter>
</worksheet>
</file>

<file path=xl/worksheets/sheet7.xml><?xml version="1.0" encoding="utf-8"?>
<worksheet xmlns="http://schemas.openxmlformats.org/spreadsheetml/2006/main" xmlns:r="http://schemas.openxmlformats.org/officeDocument/2006/relationships">
  <sheetPr>
    <pageSetUpPr fitToPage="1"/>
  </sheetPr>
  <dimension ref="B1:O16"/>
  <sheetViews>
    <sheetView zoomScale="80" zoomScaleNormal="80" workbookViewId="0">
      <pane ySplit="4" topLeftCell="A5" activePane="bottomLeft" state="frozen"/>
      <selection pane="bottomLeft" activeCell="B17" sqref="B17"/>
    </sheetView>
  </sheetViews>
  <sheetFormatPr defaultRowHeight="15"/>
  <cols>
    <col min="1" max="1" width="3.42578125" customWidth="1"/>
    <col min="2" max="2" width="35" customWidth="1"/>
    <col min="3" max="3" width="8.7109375" customWidth="1"/>
    <col min="4" max="4" width="7.7109375" customWidth="1"/>
    <col min="5" max="5" width="11.7109375" customWidth="1"/>
    <col min="6" max="10" width="14.7109375" customWidth="1"/>
    <col min="11" max="11" width="15.7109375" customWidth="1"/>
    <col min="12" max="12" width="51.5703125" customWidth="1"/>
    <col min="13" max="13" width="19.85546875" customWidth="1"/>
    <col min="14" max="14" width="18.7109375" customWidth="1"/>
    <col min="15" max="15" width="12.42578125" customWidth="1"/>
  </cols>
  <sheetData>
    <row r="1" spans="2:15" ht="21">
      <c r="B1" s="432" t="s">
        <v>50</v>
      </c>
      <c r="C1" s="432"/>
      <c r="D1" s="432"/>
      <c r="E1" s="432"/>
    </row>
    <row r="2" spans="2:15" ht="16.5" customHeight="1">
      <c r="B2" s="24" t="s">
        <v>32</v>
      </c>
      <c r="C2" s="31"/>
      <c r="D2" s="31"/>
      <c r="E2" s="31"/>
    </row>
    <row r="4" spans="2:15" ht="77.25" customHeight="1">
      <c r="B4" s="76" t="s">
        <v>0</v>
      </c>
      <c r="C4" s="76" t="s">
        <v>1</v>
      </c>
      <c r="D4" s="76" t="s">
        <v>2</v>
      </c>
      <c r="E4" s="77" t="s">
        <v>3</v>
      </c>
      <c r="F4" s="77" t="s">
        <v>128</v>
      </c>
      <c r="G4" s="77" t="s">
        <v>42</v>
      </c>
      <c r="H4" s="77" t="s">
        <v>43</v>
      </c>
      <c r="I4" s="77" t="s">
        <v>52</v>
      </c>
      <c r="J4" s="77" t="s">
        <v>49</v>
      </c>
      <c r="K4" s="77" t="s">
        <v>36</v>
      </c>
      <c r="L4" s="77" t="s">
        <v>4</v>
      </c>
      <c r="M4" s="77" t="s">
        <v>5</v>
      </c>
      <c r="N4" s="77" t="s">
        <v>6</v>
      </c>
    </row>
    <row r="5" spans="2:15" ht="45">
      <c r="B5" s="88" t="s">
        <v>305</v>
      </c>
      <c r="C5" s="153">
        <v>1</v>
      </c>
      <c r="D5" s="63" t="s">
        <v>8</v>
      </c>
      <c r="E5" s="48"/>
      <c r="F5" s="26">
        <v>20787</v>
      </c>
      <c r="G5" s="41">
        <v>198</v>
      </c>
      <c r="H5" s="41">
        <v>198</v>
      </c>
      <c r="I5" s="41">
        <v>198</v>
      </c>
      <c r="J5" s="1">
        <v>198</v>
      </c>
      <c r="K5" s="393"/>
      <c r="L5" s="388" t="s">
        <v>306</v>
      </c>
      <c r="M5" s="382" t="s">
        <v>54</v>
      </c>
      <c r="N5" s="80" t="s">
        <v>9</v>
      </c>
    </row>
    <row r="6" spans="2:15" ht="114.75" customHeight="1">
      <c r="B6" s="406" t="s">
        <v>307</v>
      </c>
      <c r="C6" s="153">
        <v>1</v>
      </c>
      <c r="D6" s="45" t="s">
        <v>8</v>
      </c>
      <c r="E6" s="9">
        <v>24</v>
      </c>
      <c r="F6" s="26">
        <v>28000</v>
      </c>
      <c r="G6" s="41">
        <v>9000</v>
      </c>
      <c r="H6" s="10">
        <v>0</v>
      </c>
      <c r="I6" s="10">
        <v>0</v>
      </c>
      <c r="J6" s="41">
        <v>0</v>
      </c>
      <c r="K6" s="393" t="s">
        <v>55</v>
      </c>
      <c r="L6" s="382" t="s">
        <v>308</v>
      </c>
      <c r="M6" s="382" t="s">
        <v>309</v>
      </c>
      <c r="N6" s="80" t="s">
        <v>9</v>
      </c>
    </row>
    <row r="7" spans="2:15" ht="79.5" customHeight="1">
      <c r="B7" s="159" t="s">
        <v>310</v>
      </c>
      <c r="C7" s="153">
        <v>1</v>
      </c>
      <c r="D7" s="45" t="s">
        <v>8</v>
      </c>
      <c r="E7" s="82">
        <v>24</v>
      </c>
      <c r="F7" s="26">
        <v>4950</v>
      </c>
      <c r="G7" s="1">
        <v>1900</v>
      </c>
      <c r="H7" s="1">
        <v>0</v>
      </c>
      <c r="I7" s="1">
        <v>0</v>
      </c>
      <c r="J7" s="1">
        <v>0</v>
      </c>
      <c r="K7" s="382"/>
      <c r="L7" s="382" t="s">
        <v>311</v>
      </c>
      <c r="M7" s="382" t="s">
        <v>524</v>
      </c>
      <c r="N7" s="80" t="s">
        <v>9</v>
      </c>
    </row>
    <row r="8" spans="2:15" ht="74.25" customHeight="1">
      <c r="B8" s="159" t="s">
        <v>312</v>
      </c>
      <c r="C8" s="153">
        <v>2</v>
      </c>
      <c r="D8" s="45" t="s">
        <v>8</v>
      </c>
      <c r="E8" s="82">
        <v>30</v>
      </c>
      <c r="F8" s="26">
        <v>20000</v>
      </c>
      <c r="G8" s="1">
        <v>500</v>
      </c>
      <c r="H8" s="1">
        <v>8000</v>
      </c>
      <c r="I8" s="1">
        <v>11145</v>
      </c>
      <c r="J8" s="1">
        <v>0</v>
      </c>
      <c r="K8" s="382" t="s">
        <v>56</v>
      </c>
      <c r="L8" s="385" t="s">
        <v>313</v>
      </c>
      <c r="M8" s="382"/>
      <c r="N8" s="80" t="s">
        <v>9</v>
      </c>
    </row>
    <row r="9" spans="2:15" ht="73.5" customHeight="1">
      <c r="B9" s="159" t="s">
        <v>314</v>
      </c>
      <c r="C9" s="153">
        <v>3</v>
      </c>
      <c r="D9" s="45" t="s">
        <v>8</v>
      </c>
      <c r="E9" s="86">
        <v>30</v>
      </c>
      <c r="F9" s="26">
        <v>20000</v>
      </c>
      <c r="G9" s="1">
        <v>0</v>
      </c>
      <c r="H9" s="1">
        <v>500</v>
      </c>
      <c r="I9" s="1">
        <v>7502</v>
      </c>
      <c r="J9" s="1">
        <v>11265</v>
      </c>
      <c r="K9" s="382" t="s">
        <v>56</v>
      </c>
      <c r="L9" s="382" t="s">
        <v>313</v>
      </c>
      <c r="M9" s="382"/>
      <c r="N9" s="80" t="s">
        <v>9</v>
      </c>
      <c r="O9" s="158"/>
    </row>
    <row r="10" spans="2:15" ht="56.25" customHeight="1">
      <c r="B10" s="159" t="s">
        <v>315</v>
      </c>
      <c r="C10" s="153">
        <v>4</v>
      </c>
      <c r="D10" s="45" t="s">
        <v>8</v>
      </c>
      <c r="E10" s="82">
        <v>24</v>
      </c>
      <c r="F10" s="26">
        <f t="shared" ref="F10" si="0">SUM(G10:J10)</f>
        <v>5000</v>
      </c>
      <c r="G10" s="1">
        <v>0</v>
      </c>
      <c r="H10" s="1">
        <v>500</v>
      </c>
      <c r="I10" s="1">
        <v>4500</v>
      </c>
      <c r="J10" s="1">
        <v>0</v>
      </c>
      <c r="K10" s="382"/>
      <c r="L10" s="382" t="s">
        <v>316</v>
      </c>
      <c r="M10" s="382"/>
      <c r="N10" s="80" t="s">
        <v>9</v>
      </c>
    </row>
    <row r="11" spans="2:15" ht="15.75">
      <c r="B11" s="146" t="s">
        <v>13</v>
      </c>
      <c r="C11" s="162"/>
      <c r="D11" s="162"/>
      <c r="E11" s="162"/>
      <c r="F11" s="175">
        <f>SUM(F5:F10)</f>
        <v>98737</v>
      </c>
      <c r="G11" s="161">
        <f>SUM(G5:G10)</f>
        <v>11598</v>
      </c>
      <c r="H11" s="161">
        <f t="shared" ref="H11:J11" si="1">SUM(H5:H10)</f>
        <v>9198</v>
      </c>
      <c r="I11" s="161">
        <f t="shared" si="1"/>
        <v>23345</v>
      </c>
      <c r="J11" s="161">
        <f t="shared" si="1"/>
        <v>11463</v>
      </c>
      <c r="K11" s="161"/>
      <c r="L11" s="162"/>
      <c r="M11" s="162"/>
      <c r="N11" s="162"/>
    </row>
    <row r="12" spans="2:15" ht="15.75">
      <c r="B12" s="30"/>
      <c r="C12" s="11"/>
      <c r="D12" s="11"/>
      <c r="E12" s="11"/>
      <c r="F12" s="11"/>
      <c r="G12" s="35"/>
      <c r="H12" s="35"/>
      <c r="I12" s="35"/>
      <c r="J12" s="35"/>
      <c r="K12" s="36"/>
      <c r="L12" s="11"/>
      <c r="M12" s="11"/>
      <c r="N12" s="11"/>
    </row>
    <row r="13" spans="2:15">
      <c r="G13" s="5"/>
      <c r="H13" s="5"/>
      <c r="I13" s="5"/>
      <c r="J13" s="5"/>
      <c r="K13" s="5"/>
    </row>
    <row r="14" spans="2:15">
      <c r="B14" t="s">
        <v>284</v>
      </c>
      <c r="F14" s="5"/>
      <c r="G14" s="5"/>
      <c r="H14" s="5"/>
      <c r="I14" s="5"/>
      <c r="J14" s="5"/>
      <c r="K14" s="5"/>
    </row>
    <row r="15" spans="2:15" ht="15" customHeight="1">
      <c r="B15" t="s">
        <v>46</v>
      </c>
      <c r="F15" s="5"/>
      <c r="G15" s="5"/>
      <c r="H15" s="5"/>
      <c r="I15" s="5"/>
      <c r="J15" s="5"/>
    </row>
    <row r="16" spans="2:15">
      <c r="B16" t="s">
        <v>541</v>
      </c>
      <c r="F16" s="5"/>
      <c r="G16" s="5"/>
      <c r="H16" s="5"/>
      <c r="I16" s="5"/>
      <c r="J16" s="5"/>
    </row>
  </sheetData>
  <sortState ref="B6:Q17">
    <sortCondition ref="C6:C17"/>
  </sortState>
  <mergeCells count="1">
    <mergeCell ref="B1:E1"/>
  </mergeCells>
  <pageMargins left="0.70866141732283472" right="0.70866141732283472" top="0.78740157480314965" bottom="0.78740157480314965" header="0.31496062992125984" footer="0.31496062992125984"/>
  <pageSetup paperSize="8" scale="79" fitToHeight="2" orientation="landscape" r:id="rId1"/>
  <headerFooter>
    <oddFooter>Stránka &amp;P z &amp;N</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N26"/>
  <sheetViews>
    <sheetView tabSelected="1" zoomScale="80" zoomScaleNormal="80" workbookViewId="0">
      <pane ySplit="4" topLeftCell="A11" activePane="bottomLeft" state="frozen"/>
      <selection pane="bottomLeft" activeCell="F9" sqref="F9"/>
    </sheetView>
  </sheetViews>
  <sheetFormatPr defaultRowHeight="15"/>
  <cols>
    <col min="1" max="1" width="3.42578125" style="6" customWidth="1"/>
    <col min="2" max="2" width="33.7109375" customWidth="1"/>
    <col min="3" max="3" width="8.7109375" customWidth="1"/>
    <col min="4" max="4" width="7.140625" customWidth="1"/>
    <col min="5" max="5" width="11.7109375" customWidth="1"/>
    <col min="6" max="10" width="14.7109375" customWidth="1"/>
    <col min="11" max="11" width="16.42578125" customWidth="1"/>
    <col min="12" max="12" width="42.7109375" customWidth="1"/>
    <col min="13" max="13" width="17.85546875" customWidth="1"/>
    <col min="14" max="14" width="15.7109375" customWidth="1"/>
    <col min="15" max="15" width="19.85546875" customWidth="1"/>
    <col min="16" max="16" width="18.7109375" customWidth="1"/>
  </cols>
  <sheetData>
    <row r="1" spans="1:14" ht="21">
      <c r="B1" s="432" t="s">
        <v>50</v>
      </c>
      <c r="C1" s="432"/>
      <c r="D1" s="432"/>
      <c r="E1" s="432"/>
    </row>
    <row r="2" spans="1:14" ht="21">
      <c r="B2" s="24" t="s">
        <v>33</v>
      </c>
      <c r="C2" s="31"/>
      <c r="D2" s="31"/>
      <c r="E2" s="31"/>
    </row>
    <row r="4" spans="1:14" ht="76.5">
      <c r="A4" s="6" t="s">
        <v>10</v>
      </c>
      <c r="B4" s="76" t="s">
        <v>0</v>
      </c>
      <c r="C4" s="76" t="s">
        <v>1</v>
      </c>
      <c r="D4" s="76" t="s">
        <v>2</v>
      </c>
      <c r="E4" s="77" t="s">
        <v>3</v>
      </c>
      <c r="F4" s="77" t="s">
        <v>128</v>
      </c>
      <c r="G4" s="77" t="s">
        <v>51</v>
      </c>
      <c r="H4" s="77" t="s">
        <v>43</v>
      </c>
      <c r="I4" s="77" t="s">
        <v>52</v>
      </c>
      <c r="J4" s="77" t="s">
        <v>49</v>
      </c>
      <c r="K4" s="77" t="s">
        <v>36</v>
      </c>
      <c r="L4" s="77" t="s">
        <v>4</v>
      </c>
      <c r="M4" s="77" t="s">
        <v>5</v>
      </c>
      <c r="N4" s="77" t="s">
        <v>6</v>
      </c>
    </row>
    <row r="5" spans="1:14" ht="69.75" customHeight="1">
      <c r="B5" s="339" t="s">
        <v>512</v>
      </c>
      <c r="C5" s="113">
        <v>1</v>
      </c>
      <c r="D5" s="113" t="s">
        <v>8</v>
      </c>
      <c r="E5" s="114"/>
      <c r="F5" s="3">
        <v>4622</v>
      </c>
      <c r="G5" s="3">
        <v>44.966999999999999</v>
      </c>
      <c r="H5" s="3">
        <v>44.966999999999999</v>
      </c>
      <c r="I5" s="26">
        <v>45</v>
      </c>
      <c r="J5" s="26">
        <v>45</v>
      </c>
      <c r="K5" s="389" t="s">
        <v>317</v>
      </c>
      <c r="L5" s="394" t="s">
        <v>318</v>
      </c>
      <c r="M5" s="389" t="s">
        <v>319</v>
      </c>
      <c r="N5" s="106" t="s">
        <v>9</v>
      </c>
    </row>
    <row r="6" spans="1:14" ht="80.25" customHeight="1">
      <c r="B6" s="165" t="s">
        <v>513</v>
      </c>
      <c r="C6" s="25">
        <v>1</v>
      </c>
      <c r="D6" s="115" t="s">
        <v>8</v>
      </c>
      <c r="E6" s="110">
        <v>36</v>
      </c>
      <c r="F6" s="116">
        <v>14109</v>
      </c>
      <c r="G6" s="116">
        <v>3000</v>
      </c>
      <c r="H6" s="116">
        <v>500</v>
      </c>
      <c r="I6" s="26">
        <v>0</v>
      </c>
      <c r="J6" s="116">
        <v>0</v>
      </c>
      <c r="K6" s="389" t="s">
        <v>317</v>
      </c>
      <c r="L6" s="395" t="s">
        <v>320</v>
      </c>
      <c r="M6" s="395" t="s">
        <v>321</v>
      </c>
      <c r="N6" s="25" t="s">
        <v>322</v>
      </c>
    </row>
    <row r="7" spans="1:14" ht="55.5" customHeight="1">
      <c r="B7" s="407" t="s">
        <v>19</v>
      </c>
      <c r="C7" s="25">
        <v>1</v>
      </c>
      <c r="D7" s="117" t="s">
        <v>8</v>
      </c>
      <c r="E7" s="118">
        <v>24</v>
      </c>
      <c r="F7" s="26">
        <v>42000</v>
      </c>
      <c r="G7" s="3">
        <v>3000</v>
      </c>
      <c r="H7" s="119">
        <v>20000</v>
      </c>
      <c r="I7" s="340">
        <v>16225</v>
      </c>
      <c r="J7" s="120">
        <v>0</v>
      </c>
      <c r="K7" s="389" t="s">
        <v>317</v>
      </c>
      <c r="L7" s="395" t="s">
        <v>323</v>
      </c>
      <c r="M7" s="395" t="s">
        <v>324</v>
      </c>
      <c r="N7" s="106" t="s">
        <v>9</v>
      </c>
    </row>
    <row r="8" spans="1:14" ht="48.75" customHeight="1">
      <c r="B8" s="286" t="s">
        <v>514</v>
      </c>
      <c r="C8" s="25">
        <v>1</v>
      </c>
      <c r="D8" s="115" t="s">
        <v>8</v>
      </c>
      <c r="E8" s="118">
        <v>24</v>
      </c>
      <c r="F8" s="26">
        <v>47000</v>
      </c>
      <c r="G8" s="1">
        <v>20000</v>
      </c>
      <c r="H8" s="83">
        <v>11500</v>
      </c>
      <c r="I8" s="119">
        <v>0</v>
      </c>
      <c r="J8" s="120">
        <v>0</v>
      </c>
      <c r="K8" s="389" t="s">
        <v>317</v>
      </c>
      <c r="L8" s="202" t="s">
        <v>325</v>
      </c>
      <c r="M8" s="395"/>
      <c r="N8" s="38" t="s">
        <v>9</v>
      </c>
    </row>
    <row r="9" spans="1:14" ht="45">
      <c r="B9" s="408" t="s">
        <v>20</v>
      </c>
      <c r="C9" s="27">
        <v>1</v>
      </c>
      <c r="D9" s="121" t="s">
        <v>8</v>
      </c>
      <c r="E9" s="122">
        <v>24</v>
      </c>
      <c r="F9" s="26">
        <v>20000</v>
      </c>
      <c r="G9" s="123">
        <v>10000</v>
      </c>
      <c r="H9" s="123">
        <v>0</v>
      </c>
      <c r="I9" s="123">
        <v>0</v>
      </c>
      <c r="J9" s="120">
        <v>0</v>
      </c>
      <c r="K9" s="389" t="s">
        <v>317</v>
      </c>
      <c r="L9" s="202" t="s">
        <v>326</v>
      </c>
      <c r="M9" s="389" t="s">
        <v>327</v>
      </c>
      <c r="N9" s="38" t="s">
        <v>9</v>
      </c>
    </row>
    <row r="10" spans="1:14" ht="99" customHeight="1">
      <c r="B10" s="408" t="s">
        <v>328</v>
      </c>
      <c r="C10" s="27">
        <v>1</v>
      </c>
      <c r="D10" s="121" t="s">
        <v>8</v>
      </c>
      <c r="E10" s="122">
        <v>24</v>
      </c>
      <c r="F10" s="26">
        <f>69+742+15000</f>
        <v>15811</v>
      </c>
      <c r="G10" s="124">
        <v>15000</v>
      </c>
      <c r="H10" s="123">
        <v>0</v>
      </c>
      <c r="I10" s="123">
        <v>0</v>
      </c>
      <c r="J10" s="123">
        <v>0</v>
      </c>
      <c r="K10" s="389" t="s">
        <v>317</v>
      </c>
      <c r="L10" s="396" t="s">
        <v>329</v>
      </c>
      <c r="M10" s="202" t="s">
        <v>327</v>
      </c>
      <c r="N10" s="108" t="s">
        <v>9</v>
      </c>
    </row>
    <row r="11" spans="1:14" ht="95.25" customHeight="1">
      <c r="B11" s="408" t="s">
        <v>330</v>
      </c>
      <c r="C11" s="27">
        <v>1</v>
      </c>
      <c r="D11" s="121" t="s">
        <v>8</v>
      </c>
      <c r="E11" s="122">
        <v>24</v>
      </c>
      <c r="F11" s="26">
        <v>15811</v>
      </c>
      <c r="G11" s="124">
        <v>15000</v>
      </c>
      <c r="H11" s="123">
        <v>0</v>
      </c>
      <c r="I11" s="123">
        <v>0</v>
      </c>
      <c r="J11" s="123">
        <v>0</v>
      </c>
      <c r="K11" s="389" t="s">
        <v>317</v>
      </c>
      <c r="L11" s="396" t="s">
        <v>331</v>
      </c>
      <c r="M11" s="202" t="s">
        <v>327</v>
      </c>
      <c r="N11" s="108" t="s">
        <v>9</v>
      </c>
    </row>
    <row r="12" spans="1:14" ht="51" customHeight="1">
      <c r="B12" s="163" t="s">
        <v>332</v>
      </c>
      <c r="C12" s="27">
        <v>2</v>
      </c>
      <c r="D12" s="121" t="s">
        <v>8</v>
      </c>
      <c r="E12" s="122">
        <v>24</v>
      </c>
      <c r="F12" s="123">
        <v>103000</v>
      </c>
      <c r="G12" s="124">
        <v>3000</v>
      </c>
      <c r="H12" s="123">
        <v>50000</v>
      </c>
      <c r="I12" s="123">
        <v>50000</v>
      </c>
      <c r="J12" s="123">
        <v>0</v>
      </c>
      <c r="K12" s="389" t="s">
        <v>317</v>
      </c>
      <c r="L12" s="395" t="s">
        <v>333</v>
      </c>
      <c r="M12" s="202"/>
      <c r="N12" s="108" t="s">
        <v>9</v>
      </c>
    </row>
    <row r="13" spans="1:14" ht="79.5" customHeight="1">
      <c r="B13" s="163" t="s">
        <v>334</v>
      </c>
      <c r="C13" s="27">
        <v>2</v>
      </c>
      <c r="D13" s="121" t="s">
        <v>8</v>
      </c>
      <c r="E13" s="122">
        <v>12</v>
      </c>
      <c r="F13" s="123">
        <v>40000</v>
      </c>
      <c r="G13" s="124">
        <v>40000</v>
      </c>
      <c r="H13" s="123">
        <v>0</v>
      </c>
      <c r="I13" s="123">
        <v>0</v>
      </c>
      <c r="J13" s="123">
        <v>0</v>
      </c>
      <c r="K13" s="389" t="s">
        <v>317</v>
      </c>
      <c r="L13" s="397" t="s">
        <v>335</v>
      </c>
      <c r="M13" s="202"/>
      <c r="N13" s="108" t="s">
        <v>9</v>
      </c>
    </row>
    <row r="14" spans="1:14" ht="33.75" customHeight="1">
      <c r="B14" s="165" t="s">
        <v>495</v>
      </c>
      <c r="C14" s="106">
        <v>2</v>
      </c>
      <c r="D14" s="336" t="s">
        <v>8</v>
      </c>
      <c r="E14" s="337">
        <v>12</v>
      </c>
      <c r="F14" s="127">
        <v>4000</v>
      </c>
      <c r="G14" s="338">
        <v>4000</v>
      </c>
      <c r="H14" s="127">
        <v>0</v>
      </c>
      <c r="I14" s="127">
        <v>0</v>
      </c>
      <c r="J14" s="127">
        <v>0</v>
      </c>
      <c r="K14" s="389"/>
      <c r="L14" s="398" t="s">
        <v>496</v>
      </c>
      <c r="M14" s="395"/>
      <c r="N14" s="38" t="s">
        <v>9</v>
      </c>
    </row>
    <row r="15" spans="1:14" ht="30">
      <c r="B15" s="163" t="s">
        <v>22</v>
      </c>
      <c r="C15" s="27">
        <v>2</v>
      </c>
      <c r="D15" s="121" t="s">
        <v>8</v>
      </c>
      <c r="E15" s="122">
        <v>36</v>
      </c>
      <c r="F15" s="123">
        <v>40000</v>
      </c>
      <c r="G15" s="123">
        <v>3000</v>
      </c>
      <c r="H15" s="123">
        <v>17000</v>
      </c>
      <c r="I15" s="123">
        <v>20000</v>
      </c>
      <c r="J15" s="116">
        <v>0</v>
      </c>
      <c r="K15" s="389" t="s">
        <v>317</v>
      </c>
      <c r="L15" s="202" t="s">
        <v>326</v>
      </c>
      <c r="M15" s="399" t="s">
        <v>21</v>
      </c>
      <c r="N15" s="38" t="s">
        <v>9</v>
      </c>
    </row>
    <row r="16" spans="1:14" ht="30">
      <c r="B16" s="163" t="s">
        <v>23</v>
      </c>
      <c r="C16" s="27">
        <v>2</v>
      </c>
      <c r="D16" s="121" t="s">
        <v>8</v>
      </c>
      <c r="E16" s="122">
        <v>36</v>
      </c>
      <c r="F16" s="123">
        <v>25000</v>
      </c>
      <c r="G16" s="123">
        <v>2000</v>
      </c>
      <c r="H16" s="123">
        <v>12000</v>
      </c>
      <c r="I16" s="123">
        <v>11000</v>
      </c>
      <c r="J16" s="116">
        <v>0</v>
      </c>
      <c r="K16" s="389" t="s">
        <v>317</v>
      </c>
      <c r="L16" s="202" t="s">
        <v>326</v>
      </c>
      <c r="M16" s="399" t="s">
        <v>21</v>
      </c>
      <c r="N16" s="38" t="s">
        <v>9</v>
      </c>
    </row>
    <row r="17" spans="2:14" ht="30">
      <c r="B17" s="163" t="s">
        <v>24</v>
      </c>
      <c r="C17" s="27">
        <v>2</v>
      </c>
      <c r="D17" s="121" t="s">
        <v>8</v>
      </c>
      <c r="E17" s="122">
        <v>24</v>
      </c>
      <c r="F17" s="123">
        <v>20000</v>
      </c>
      <c r="G17" s="123">
        <v>2000</v>
      </c>
      <c r="H17" s="123">
        <v>18000</v>
      </c>
      <c r="I17" s="123">
        <v>0</v>
      </c>
      <c r="J17" s="120">
        <v>0</v>
      </c>
      <c r="K17" s="389" t="s">
        <v>317</v>
      </c>
      <c r="L17" s="202" t="s">
        <v>326</v>
      </c>
      <c r="M17" s="399" t="s">
        <v>21</v>
      </c>
      <c r="N17" s="38" t="s">
        <v>9</v>
      </c>
    </row>
    <row r="18" spans="2:14" ht="30">
      <c r="B18" s="163" t="s">
        <v>336</v>
      </c>
      <c r="C18" s="27">
        <v>3</v>
      </c>
      <c r="D18" s="121" t="s">
        <v>8</v>
      </c>
      <c r="E18" s="122">
        <v>12</v>
      </c>
      <c r="F18" s="123">
        <v>15000</v>
      </c>
      <c r="G18" s="125">
        <v>0</v>
      </c>
      <c r="H18" s="123">
        <v>1000</v>
      </c>
      <c r="I18" s="123">
        <v>14000</v>
      </c>
      <c r="J18" s="123">
        <v>0</v>
      </c>
      <c r="K18" s="389" t="s">
        <v>317</v>
      </c>
      <c r="L18" s="202" t="s">
        <v>326</v>
      </c>
      <c r="M18" s="202" t="s">
        <v>21</v>
      </c>
      <c r="N18" s="38" t="s">
        <v>9</v>
      </c>
    </row>
    <row r="19" spans="2:14" ht="30">
      <c r="B19" s="163" t="s">
        <v>25</v>
      </c>
      <c r="C19" s="27">
        <v>3</v>
      </c>
      <c r="D19" s="121" t="s">
        <v>8</v>
      </c>
      <c r="E19" s="122">
        <v>24</v>
      </c>
      <c r="F19" s="123">
        <v>40000</v>
      </c>
      <c r="G19" s="125">
        <v>0</v>
      </c>
      <c r="H19" s="123">
        <v>3000</v>
      </c>
      <c r="I19" s="123">
        <v>20000</v>
      </c>
      <c r="J19" s="26">
        <v>17000</v>
      </c>
      <c r="K19" s="389" t="s">
        <v>317</v>
      </c>
      <c r="L19" s="202" t="s">
        <v>326</v>
      </c>
      <c r="M19" s="202" t="s">
        <v>21</v>
      </c>
      <c r="N19" s="38" t="s">
        <v>9</v>
      </c>
    </row>
    <row r="20" spans="2:14" ht="30">
      <c r="B20" s="163" t="s">
        <v>26</v>
      </c>
      <c r="C20" s="27">
        <v>4</v>
      </c>
      <c r="D20" s="121" t="s">
        <v>8</v>
      </c>
      <c r="E20" s="122">
        <v>12</v>
      </c>
      <c r="F20" s="123">
        <v>21000</v>
      </c>
      <c r="G20" s="123">
        <v>0</v>
      </c>
      <c r="H20" s="123">
        <v>1000</v>
      </c>
      <c r="I20" s="123">
        <v>20000</v>
      </c>
      <c r="J20" s="116">
        <v>0</v>
      </c>
      <c r="K20" s="389" t="s">
        <v>317</v>
      </c>
      <c r="L20" s="202" t="s">
        <v>326</v>
      </c>
      <c r="M20" s="202" t="s">
        <v>21</v>
      </c>
      <c r="N20" s="38" t="s">
        <v>9</v>
      </c>
    </row>
    <row r="21" spans="2:14" ht="15.75">
      <c r="B21" s="146" t="s">
        <v>44</v>
      </c>
      <c r="C21" s="147"/>
      <c r="D21" s="147"/>
      <c r="E21" s="148"/>
      <c r="F21" s="149">
        <f>SUM(F5:F20)</f>
        <v>467353</v>
      </c>
      <c r="G21" s="149">
        <f>SUM(G5:G20)</f>
        <v>120044.967</v>
      </c>
      <c r="H21" s="149">
        <f>SUM(H5:H20)</f>
        <v>134044.967</v>
      </c>
      <c r="I21" s="149">
        <f>SUM(I5:I20)</f>
        <v>151270</v>
      </c>
      <c r="J21" s="149">
        <f>SUM(J5:J20)</f>
        <v>17045</v>
      </c>
      <c r="K21" s="150"/>
      <c r="L21" s="151"/>
      <c r="M21" s="166"/>
      <c r="N21" s="166"/>
    </row>
    <row r="22" spans="2:14">
      <c r="G22" s="5"/>
      <c r="H22" s="5"/>
      <c r="I22" s="5"/>
      <c r="J22" s="5"/>
      <c r="K22" s="5"/>
    </row>
    <row r="23" spans="2:14">
      <c r="B23" t="s">
        <v>284</v>
      </c>
    </row>
    <row r="24" spans="2:14">
      <c r="B24" t="s">
        <v>46</v>
      </c>
      <c r="F24" s="5"/>
      <c r="G24" s="5"/>
      <c r="H24" s="5"/>
      <c r="I24" s="5"/>
      <c r="J24" s="5"/>
    </row>
    <row r="25" spans="2:14">
      <c r="B25" t="s">
        <v>541</v>
      </c>
      <c r="F25" s="5"/>
      <c r="G25" s="5"/>
      <c r="H25" s="5"/>
      <c r="I25" s="5"/>
      <c r="J25" s="5"/>
    </row>
    <row r="26" spans="2:14">
      <c r="F26" s="404"/>
      <c r="G26" s="404"/>
      <c r="H26" s="404"/>
      <c r="I26" s="404"/>
      <c r="J26" s="404"/>
    </row>
  </sheetData>
  <mergeCells count="1">
    <mergeCell ref="B1:E1"/>
  </mergeCells>
  <conditionalFormatting sqref="B20 B9:B18">
    <cfRule type="expression" dxfId="3" priority="6">
      <formula>AND(#REF!="rezerva")</formula>
    </cfRule>
  </conditionalFormatting>
  <conditionalFormatting sqref="B19 B6">
    <cfRule type="expression" dxfId="2" priority="5">
      <formula>AND(#REF!="rezerva")</formula>
    </cfRule>
  </conditionalFormatting>
  <conditionalFormatting sqref="B15:B17 B9">
    <cfRule type="expression" dxfId="1" priority="4">
      <formula>AND(#REF!="rezerva")</formula>
    </cfRule>
  </conditionalFormatting>
  <conditionalFormatting sqref="B19 B6">
    <cfRule type="expression" dxfId="0" priority="3">
      <formula>AND(#REF!="rezerva")</formula>
    </cfRule>
  </conditionalFormatting>
  <pageMargins left="0.70866141732283472" right="0.70866141732283472" top="0.78740157480314965" bottom="0.78740157480314965" header="0.31496062992125984" footer="0.31496062992125984"/>
  <pageSetup paperSize="8" scale="84" fitToHeight="4" orientation="landscape" r:id="rId1"/>
  <headerFooter>
    <oddFooter>Stránka &amp;P z &amp;N</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M14"/>
  <sheetViews>
    <sheetView zoomScale="90" zoomScaleNormal="90" workbookViewId="0">
      <selection activeCell="B15" sqref="B15"/>
    </sheetView>
  </sheetViews>
  <sheetFormatPr defaultRowHeight="15"/>
  <cols>
    <col min="1" max="1" width="3.42578125" customWidth="1"/>
    <col min="2" max="2" width="51.42578125" customWidth="1"/>
    <col min="3" max="3" width="8.7109375" customWidth="1"/>
    <col min="4" max="4" width="7.140625" customWidth="1"/>
    <col min="5" max="5" width="11.7109375" customWidth="1"/>
    <col min="6" max="6" width="15.85546875" customWidth="1"/>
    <col min="7" max="7" width="15.7109375" customWidth="1"/>
    <col min="8" max="8" width="16.42578125" customWidth="1"/>
    <col min="9" max="9" width="17.85546875" customWidth="1"/>
    <col min="10" max="10" width="15.7109375" customWidth="1"/>
    <col min="11" max="11" width="20.140625" customWidth="1"/>
    <col min="12" max="12" width="19.85546875" customWidth="1"/>
    <col min="13" max="13" width="18.7109375" customWidth="1"/>
  </cols>
  <sheetData>
    <row r="1" spans="1:13" ht="21">
      <c r="A1" s="6"/>
      <c r="B1" s="432" t="s">
        <v>50</v>
      </c>
      <c r="C1" s="432"/>
      <c r="D1" s="432"/>
      <c r="E1" s="432"/>
    </row>
    <row r="2" spans="1:13" ht="21">
      <c r="A2" s="6"/>
      <c r="B2" s="24" t="s">
        <v>34</v>
      </c>
      <c r="C2" s="31"/>
      <c r="D2" s="31"/>
      <c r="E2" s="31"/>
    </row>
    <row r="3" spans="1:13">
      <c r="A3" s="6"/>
    </row>
    <row r="4" spans="1:13" ht="63.75">
      <c r="A4" s="6" t="s">
        <v>10</v>
      </c>
      <c r="B4" s="76" t="s">
        <v>0</v>
      </c>
      <c r="C4" s="76" t="s">
        <v>1</v>
      </c>
      <c r="D4" s="76" t="s">
        <v>2</v>
      </c>
      <c r="E4" s="77" t="s">
        <v>3</v>
      </c>
      <c r="F4" s="77" t="s">
        <v>51</v>
      </c>
      <c r="G4" s="77" t="s">
        <v>43</v>
      </c>
      <c r="H4" s="77" t="s">
        <v>52</v>
      </c>
      <c r="I4" s="77" t="s">
        <v>49</v>
      </c>
      <c r="J4" s="77" t="s">
        <v>36</v>
      </c>
      <c r="K4" s="77" t="s">
        <v>4</v>
      </c>
      <c r="L4" s="77" t="s">
        <v>5</v>
      </c>
      <c r="M4" s="77" t="s">
        <v>6</v>
      </c>
    </row>
    <row r="5" spans="1:13" ht="30">
      <c r="A5" s="6"/>
      <c r="B5" s="159" t="s">
        <v>40</v>
      </c>
      <c r="C5" s="63">
        <v>1</v>
      </c>
      <c r="D5" s="145" t="s">
        <v>7</v>
      </c>
      <c r="E5" s="82"/>
      <c r="F5" s="116">
        <v>30000</v>
      </c>
      <c r="G5" s="168">
        <v>30000</v>
      </c>
      <c r="H5" s="168">
        <v>30000</v>
      </c>
      <c r="I5" s="168"/>
      <c r="J5" s="66"/>
      <c r="K5" s="169"/>
      <c r="L5" s="169"/>
      <c r="M5" s="170"/>
    </row>
    <row r="6" spans="1:13" ht="30">
      <c r="A6" s="6"/>
      <c r="B6" s="159" t="s">
        <v>40</v>
      </c>
      <c r="C6" s="63">
        <v>1</v>
      </c>
      <c r="D6" s="145" t="s">
        <v>8</v>
      </c>
      <c r="E6" s="82"/>
      <c r="F6" s="116">
        <v>1000</v>
      </c>
      <c r="G6" s="168">
        <v>7000</v>
      </c>
      <c r="H6" s="168">
        <v>11000</v>
      </c>
      <c r="I6" s="168"/>
      <c r="J6" s="66"/>
      <c r="K6" s="169"/>
      <c r="L6" s="169"/>
      <c r="M6" s="170"/>
    </row>
    <row r="7" spans="1:13">
      <c r="A7" s="6"/>
      <c r="B7" s="159" t="s">
        <v>11</v>
      </c>
      <c r="C7" s="63">
        <v>1</v>
      </c>
      <c r="D7" s="145" t="s">
        <v>8</v>
      </c>
      <c r="E7" s="82"/>
      <c r="F7" s="142">
        <v>5000</v>
      </c>
      <c r="G7" s="168">
        <v>5000</v>
      </c>
      <c r="H7" s="168">
        <v>5000</v>
      </c>
      <c r="I7" s="168"/>
      <c r="J7" s="66"/>
      <c r="K7" s="169"/>
      <c r="L7" s="169"/>
      <c r="M7" s="170"/>
    </row>
    <row r="8" spans="1:13" ht="15.75">
      <c r="A8" s="6"/>
      <c r="B8" s="171" t="s">
        <v>14</v>
      </c>
      <c r="C8" s="155"/>
      <c r="D8" s="160"/>
      <c r="E8" s="160"/>
      <c r="F8" s="150">
        <f>SUM(F5:F7)</f>
        <v>36000</v>
      </c>
      <c r="G8" s="150">
        <f t="shared" ref="G8:H8" si="0">SUM(G5:G7)</f>
        <v>42000</v>
      </c>
      <c r="H8" s="150">
        <f t="shared" si="0"/>
        <v>46000</v>
      </c>
      <c r="I8" s="161"/>
      <c r="J8" s="160"/>
      <c r="K8" s="160"/>
      <c r="L8" s="160"/>
      <c r="M8" s="160"/>
    </row>
    <row r="9" spans="1:13" ht="15.75">
      <c r="A9" s="6"/>
      <c r="B9" s="37"/>
      <c r="C9" s="11"/>
      <c r="D9" s="11"/>
      <c r="E9" s="11"/>
      <c r="F9" s="14"/>
      <c r="G9" s="14"/>
      <c r="H9" s="14"/>
      <c r="I9" s="36"/>
      <c r="J9" s="11"/>
      <c r="K9" s="11"/>
      <c r="L9" s="11"/>
      <c r="M9" s="11"/>
    </row>
    <row r="10" spans="1:13">
      <c r="B10" s="11"/>
      <c r="C10" s="11"/>
      <c r="D10" s="11"/>
      <c r="E10" s="11"/>
      <c r="F10" s="167"/>
      <c r="G10" s="167"/>
      <c r="H10" s="167"/>
      <c r="I10" s="11"/>
      <c r="J10" s="11"/>
      <c r="K10" s="11"/>
      <c r="L10" s="11"/>
      <c r="M10" s="11"/>
    </row>
    <row r="11" spans="1:13">
      <c r="B11" t="s">
        <v>45</v>
      </c>
      <c r="F11" s="5"/>
      <c r="G11" s="5"/>
      <c r="H11" s="5"/>
    </row>
    <row r="12" spans="1:13">
      <c r="B12" t="s">
        <v>46</v>
      </c>
    </row>
    <row r="13" spans="1:13">
      <c r="B13" t="s">
        <v>47</v>
      </c>
    </row>
    <row r="14" spans="1:13">
      <c r="B14" t="s">
        <v>542</v>
      </c>
    </row>
  </sheetData>
  <mergeCells count="1">
    <mergeCell ref="B1:E1"/>
  </mergeCells>
  <pageMargins left="0.70866141732283472" right="0.70866141732283472" top="0.78740157480314965" bottom="0.78740157480314965" header="0.31496062992125984" footer="0.31496062992125984"/>
  <pageSetup paperSize="8" scale="86" orientation="landscape" r:id="rId1"/>
  <headerFooter>
    <oddHeader xml:space="preserve">&amp;R
</oddHeader>
    <oddFooter>Stránka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17</vt:i4>
      </vt:variant>
    </vt:vector>
  </HeadingPairs>
  <TitlesOfParts>
    <vt:vector size="27" baseType="lpstr">
      <vt:lpstr>Rekapitulace</vt:lpstr>
      <vt:lpstr>Fond Rozvoje</vt:lpstr>
      <vt:lpstr>MAJ</vt:lpstr>
      <vt:lpstr>SMT</vt:lpstr>
      <vt:lpstr>KPP</vt:lpstr>
      <vt:lpstr>SV</vt:lpstr>
      <vt:lpstr>ZDR</vt:lpstr>
      <vt:lpstr>DOPR</vt:lpstr>
      <vt:lpstr>INV</vt:lpstr>
      <vt:lpstr>PZT</vt:lpstr>
      <vt:lpstr>DOPR!Názvy_tisku</vt:lpstr>
      <vt:lpstr>INV!Názvy_tisku</vt:lpstr>
      <vt:lpstr>KPP!Názvy_tisku</vt:lpstr>
      <vt:lpstr>MAJ!Názvy_tisku</vt:lpstr>
      <vt:lpstr>PZT!Názvy_tisku</vt:lpstr>
      <vt:lpstr>Rekapitulace!Názvy_tisku</vt:lpstr>
      <vt:lpstr>SMT!Názvy_tisku</vt:lpstr>
      <vt:lpstr>SV!Názvy_tisku</vt:lpstr>
      <vt:lpstr>ZDR!Názvy_tisku</vt:lpstr>
      <vt:lpstr>DOPR!Oblast_tisku</vt:lpstr>
      <vt:lpstr>KPP!Oblast_tisku</vt:lpstr>
      <vt:lpstr>MAJ!Oblast_tisku</vt:lpstr>
      <vt:lpstr>PZT!Oblast_tisku</vt:lpstr>
      <vt:lpstr>Rekapitulace!Oblast_tisku</vt:lpstr>
      <vt:lpstr>SMT!Oblast_tisku</vt:lpstr>
      <vt:lpstr>SV!Oblast_tisku</vt:lpstr>
      <vt:lpstr>ZDR!Oblast_tisku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2006-10-17T13:37:20Z</dcterms:created>
  <dcterms:modified xsi:type="dcterms:W3CDTF">2016-06-17T05:49:17Z</dcterms:modified>
</cp:coreProperties>
</file>