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8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linova.e\Desktop\PRACOVNÍ SKUPINA\2018-11-22-MPK\Výzkum na web\"/>
    </mc:Choice>
  </mc:AlternateContent>
  <bookViews>
    <workbookView xWindow="0" yWindow="0" windowWidth="28800" windowHeight="13875" tabRatio="683" activeTab="8"/>
  </bookViews>
  <sheets>
    <sheet name="soubor 16letých" sheetId="1" r:id="rId1"/>
    <sheet name="prevalence" sheetId="2" r:id="rId2"/>
    <sheet name="iniciace" sheetId="3" r:id="rId3"/>
    <sheet name="dostupnost" sheetId="4" r:id="rId4"/>
    <sheet name="rizikovost" sheetId="5" r:id="rId5"/>
    <sheet name="internet a hry" sheetId="6" r:id="rId6"/>
    <sheet name="hazardní hraní" sheetId="8" r:id="rId7"/>
    <sheet name="riziko rozvoje poruch" sheetId="9" r:id="rId8"/>
    <sheet name="volnočasové aktivity" sheetId="10" r:id="rId9"/>
  </sheets>
  <definedNames>
    <definedName name="_xlnm._FilterDatabase" localSheetId="6" hidden="1">'hazardní hraní'!$B$30:$H$35</definedName>
    <definedName name="_xlnm._FilterDatabase" localSheetId="5" hidden="1">'internet a hry'!$B$86:$J$104</definedName>
    <definedName name="_xlnm._FilterDatabase" localSheetId="8" hidden="1">'volnočasové aktivity'!$B$2:$G$14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8" l="1"/>
  <c r="G37" i="8"/>
  <c r="F37" i="8"/>
  <c r="E37" i="8"/>
  <c r="D37" i="8"/>
  <c r="C37" i="8"/>
  <c r="B37" i="8"/>
  <c r="H36" i="8"/>
  <c r="G36" i="8"/>
  <c r="F36" i="8"/>
  <c r="E36" i="8"/>
  <c r="D36" i="8"/>
  <c r="C36" i="8"/>
  <c r="B36" i="8"/>
  <c r="H35" i="8"/>
  <c r="G35" i="8"/>
  <c r="F35" i="8"/>
  <c r="E35" i="8"/>
  <c r="D35" i="8"/>
  <c r="C35" i="8"/>
  <c r="B35" i="8"/>
  <c r="H34" i="8"/>
  <c r="G34" i="8"/>
  <c r="F34" i="8"/>
  <c r="E34" i="8"/>
  <c r="D34" i="8"/>
  <c r="C34" i="8"/>
  <c r="B34" i="8"/>
  <c r="H33" i="8"/>
  <c r="G33" i="8"/>
  <c r="F33" i="8"/>
  <c r="E33" i="8"/>
  <c r="D33" i="8"/>
  <c r="C33" i="8"/>
  <c r="B33" i="8"/>
  <c r="H32" i="8"/>
  <c r="G32" i="8"/>
  <c r="F32" i="8"/>
  <c r="E32" i="8"/>
  <c r="D32" i="8"/>
  <c r="C32" i="8"/>
  <c r="B32" i="8"/>
  <c r="H31" i="8"/>
  <c r="G31" i="8"/>
  <c r="F31" i="8"/>
  <c r="E31" i="8"/>
  <c r="D31" i="8"/>
  <c r="C31" i="8"/>
  <c r="B31" i="8"/>
  <c r="H30" i="8"/>
  <c r="G30" i="8"/>
  <c r="F30" i="8"/>
  <c r="E30" i="8"/>
  <c r="D30" i="8"/>
  <c r="C30" i="8"/>
  <c r="B30" i="8"/>
  <c r="H29" i="8"/>
  <c r="G29" i="8"/>
  <c r="F29" i="8"/>
  <c r="E29" i="8"/>
  <c r="D29" i="8"/>
  <c r="C29" i="8"/>
  <c r="B29" i="8"/>
  <c r="B19" i="5"/>
  <c r="B18" i="5"/>
  <c r="B17" i="5"/>
  <c r="B16" i="5"/>
  <c r="B15" i="5"/>
  <c r="B14" i="5"/>
  <c r="B13" i="5"/>
  <c r="B12" i="5"/>
  <c r="B11" i="5"/>
  <c r="B10" i="5"/>
  <c r="B9" i="5"/>
  <c r="B8" i="5"/>
  <c r="G19" i="5"/>
  <c r="F19" i="5"/>
  <c r="E19" i="5"/>
  <c r="D19" i="5"/>
  <c r="C19" i="5"/>
  <c r="G18" i="5"/>
  <c r="F18" i="5"/>
  <c r="E18" i="5"/>
  <c r="D18" i="5"/>
  <c r="C18" i="5"/>
  <c r="G17" i="5"/>
  <c r="F17" i="5"/>
  <c r="E17" i="5"/>
  <c r="D17" i="5"/>
  <c r="C17" i="5"/>
  <c r="G16" i="5"/>
  <c r="F16" i="5"/>
  <c r="E16" i="5"/>
  <c r="D16" i="5"/>
  <c r="C16" i="5"/>
  <c r="G15" i="5"/>
  <c r="F15" i="5"/>
  <c r="E15" i="5"/>
  <c r="D15" i="5"/>
  <c r="C15" i="5"/>
  <c r="G14" i="5"/>
  <c r="F14" i="5"/>
  <c r="E14" i="5"/>
  <c r="D14" i="5"/>
  <c r="C14" i="5"/>
  <c r="G13" i="5"/>
  <c r="F13" i="5"/>
  <c r="E13" i="5"/>
  <c r="D13" i="5"/>
  <c r="C13" i="5"/>
  <c r="G12" i="5"/>
  <c r="F12" i="5"/>
  <c r="E12" i="5"/>
  <c r="D12" i="5"/>
  <c r="C12" i="5"/>
  <c r="G11" i="5"/>
  <c r="F11" i="5"/>
  <c r="E11" i="5"/>
  <c r="D11" i="5"/>
  <c r="C11" i="5"/>
  <c r="G10" i="5"/>
  <c r="F10" i="5"/>
  <c r="E10" i="5"/>
  <c r="D10" i="5"/>
  <c r="C10" i="5"/>
  <c r="G9" i="5"/>
  <c r="F9" i="5"/>
  <c r="E9" i="5"/>
  <c r="D9" i="5"/>
  <c r="C9" i="5"/>
  <c r="G8" i="5"/>
  <c r="F8" i="5"/>
  <c r="E8" i="5"/>
  <c r="D8" i="5"/>
  <c r="C8" i="5"/>
  <c r="J10" i="4"/>
  <c r="J9" i="4"/>
  <c r="J8" i="4"/>
  <c r="J7" i="4"/>
  <c r="J6" i="4"/>
  <c r="J5" i="4"/>
  <c r="J4" i="4"/>
  <c r="U18" i="3"/>
  <c r="T18" i="3"/>
  <c r="S18" i="3"/>
  <c r="R18" i="3"/>
  <c r="Q18" i="3"/>
  <c r="P18" i="3"/>
  <c r="O18" i="3"/>
  <c r="N18" i="3"/>
  <c r="M18" i="3"/>
  <c r="M3" i="3"/>
  <c r="N3" i="3"/>
  <c r="O3" i="3"/>
  <c r="P3" i="3"/>
  <c r="Q3" i="3"/>
  <c r="R3" i="3"/>
  <c r="S3" i="3"/>
  <c r="T3" i="3"/>
  <c r="T12" i="3"/>
  <c r="S12" i="3"/>
  <c r="R12" i="3"/>
  <c r="Q12" i="3"/>
  <c r="P12" i="3"/>
  <c r="O12" i="3"/>
  <c r="N12" i="3"/>
  <c r="M12" i="3"/>
  <c r="T11" i="3"/>
  <c r="S11" i="3"/>
  <c r="R11" i="3"/>
  <c r="Q11" i="3"/>
  <c r="P11" i="3"/>
  <c r="O11" i="3"/>
  <c r="N11" i="3"/>
  <c r="M11" i="3"/>
  <c r="T10" i="3"/>
  <c r="S10" i="3"/>
  <c r="R10" i="3"/>
  <c r="Q10" i="3"/>
  <c r="P10" i="3"/>
  <c r="O10" i="3"/>
  <c r="N10" i="3"/>
  <c r="M10" i="3"/>
  <c r="T9" i="3"/>
  <c r="S9" i="3"/>
  <c r="R9" i="3"/>
  <c r="Q9" i="3"/>
  <c r="P9" i="3"/>
  <c r="O9" i="3"/>
  <c r="N9" i="3"/>
  <c r="M9" i="3"/>
  <c r="T8" i="3"/>
  <c r="S8" i="3"/>
  <c r="R8" i="3"/>
  <c r="Q8" i="3"/>
  <c r="P8" i="3"/>
  <c r="O8" i="3"/>
  <c r="N8" i="3"/>
  <c r="M8" i="3"/>
  <c r="T7" i="3"/>
  <c r="S7" i="3"/>
  <c r="R7" i="3"/>
  <c r="Q7" i="3"/>
  <c r="P7" i="3"/>
  <c r="O7" i="3"/>
  <c r="N7" i="3"/>
  <c r="M7" i="3"/>
  <c r="T6" i="3"/>
  <c r="S6" i="3"/>
  <c r="R6" i="3"/>
  <c r="Q6" i="3"/>
  <c r="P6" i="3"/>
  <c r="O6" i="3"/>
  <c r="N6" i="3"/>
  <c r="M6" i="3"/>
  <c r="T5" i="3"/>
  <c r="S5" i="3"/>
  <c r="R5" i="3"/>
  <c r="Q5" i="3"/>
  <c r="P5" i="3"/>
  <c r="O5" i="3"/>
  <c r="N5" i="3"/>
  <c r="M5" i="3"/>
  <c r="T4" i="3"/>
  <c r="S4" i="3"/>
  <c r="R4" i="3"/>
  <c r="Q4" i="3"/>
  <c r="P4" i="3"/>
  <c r="O4" i="3"/>
  <c r="N4" i="3"/>
  <c r="M4" i="3"/>
  <c r="Q29" i="2"/>
  <c r="P29" i="2"/>
  <c r="O29" i="2"/>
  <c r="N29" i="2"/>
  <c r="M29" i="2"/>
  <c r="L29" i="2"/>
  <c r="K29" i="2"/>
  <c r="Q28" i="2"/>
  <c r="P28" i="2"/>
  <c r="O28" i="2"/>
  <c r="N28" i="2"/>
  <c r="M28" i="2"/>
  <c r="L28" i="2"/>
  <c r="K28" i="2"/>
  <c r="Q27" i="2"/>
  <c r="P27" i="2"/>
  <c r="O27" i="2"/>
  <c r="N27" i="2"/>
  <c r="M27" i="2"/>
  <c r="L27" i="2"/>
  <c r="K27" i="2"/>
  <c r="Q26" i="2"/>
  <c r="P26" i="2"/>
  <c r="O26" i="2"/>
  <c r="N26" i="2"/>
  <c r="M26" i="2"/>
  <c r="L26" i="2"/>
  <c r="K26" i="2"/>
  <c r="Q25" i="2"/>
  <c r="P25" i="2"/>
  <c r="O25" i="2"/>
  <c r="N25" i="2"/>
  <c r="M25" i="2"/>
  <c r="L25" i="2"/>
  <c r="K25" i="2"/>
  <c r="Q24" i="2"/>
  <c r="P24" i="2"/>
  <c r="O24" i="2"/>
  <c r="N24" i="2"/>
  <c r="M24" i="2"/>
  <c r="L24" i="2"/>
  <c r="K24" i="2"/>
  <c r="Q23" i="2"/>
  <c r="P23" i="2"/>
  <c r="O23" i="2"/>
  <c r="N23" i="2"/>
  <c r="M23" i="2"/>
  <c r="L23" i="2"/>
  <c r="K23" i="2"/>
  <c r="Q22" i="2"/>
  <c r="P22" i="2"/>
  <c r="O22" i="2"/>
  <c r="N22" i="2"/>
  <c r="M22" i="2"/>
  <c r="L22" i="2"/>
  <c r="K22" i="2"/>
  <c r="Q21" i="2"/>
  <c r="P21" i="2"/>
  <c r="O21" i="2"/>
  <c r="N21" i="2"/>
  <c r="M21" i="2"/>
  <c r="L21" i="2"/>
  <c r="K21" i="2"/>
  <c r="Q20" i="2"/>
  <c r="P20" i="2"/>
  <c r="O20" i="2"/>
  <c r="N20" i="2"/>
  <c r="M20" i="2"/>
  <c r="L20" i="2"/>
  <c r="K20" i="2"/>
  <c r="Q19" i="2"/>
  <c r="P19" i="2"/>
  <c r="O19" i="2"/>
  <c r="N19" i="2"/>
  <c r="M19" i="2"/>
  <c r="L19" i="2"/>
  <c r="K19" i="2"/>
  <c r="Q18" i="2"/>
  <c r="P18" i="2"/>
  <c r="O18" i="2"/>
  <c r="N18" i="2"/>
  <c r="M18" i="2"/>
  <c r="L18" i="2"/>
  <c r="K18" i="2"/>
  <c r="Q17" i="2"/>
  <c r="P17" i="2"/>
  <c r="O17" i="2"/>
  <c r="N17" i="2"/>
  <c r="M17" i="2"/>
  <c r="L17" i="2"/>
  <c r="K17" i="2"/>
  <c r="Q16" i="2"/>
  <c r="P16" i="2"/>
  <c r="O16" i="2"/>
  <c r="N16" i="2"/>
  <c r="M16" i="2"/>
  <c r="L16" i="2"/>
  <c r="K16" i="2"/>
  <c r="Q15" i="2"/>
  <c r="P15" i="2"/>
  <c r="O15" i="2"/>
  <c r="N15" i="2"/>
  <c r="M15" i="2"/>
  <c r="L15" i="2"/>
  <c r="K15" i="2"/>
  <c r="Q14" i="2"/>
  <c r="P14" i="2"/>
  <c r="O14" i="2"/>
  <c r="N14" i="2"/>
  <c r="M14" i="2"/>
  <c r="L14" i="2"/>
  <c r="K14" i="2"/>
  <c r="Q11" i="2"/>
  <c r="P11" i="2"/>
  <c r="O11" i="2"/>
  <c r="N11" i="2"/>
  <c r="M11" i="2"/>
  <c r="L11" i="2"/>
  <c r="K11" i="2"/>
  <c r="Q10" i="2"/>
  <c r="P10" i="2"/>
  <c r="O10" i="2"/>
  <c r="N10" i="2"/>
  <c r="M10" i="2"/>
  <c r="L10" i="2"/>
  <c r="K10" i="2"/>
  <c r="Q13" i="2"/>
  <c r="P13" i="2"/>
  <c r="O13" i="2"/>
  <c r="N13" i="2"/>
  <c r="M13" i="2"/>
  <c r="L13" i="2"/>
  <c r="Q12" i="2"/>
  <c r="P12" i="2"/>
  <c r="O12" i="2"/>
  <c r="N12" i="2"/>
  <c r="M12" i="2"/>
  <c r="L12" i="2"/>
  <c r="Q9" i="2"/>
  <c r="P9" i="2"/>
  <c r="O9" i="2"/>
  <c r="N9" i="2"/>
  <c r="M9" i="2"/>
  <c r="L9" i="2"/>
  <c r="Q8" i="2"/>
  <c r="P8" i="2"/>
  <c r="O8" i="2"/>
  <c r="N8" i="2"/>
  <c r="M8" i="2"/>
  <c r="L8" i="2"/>
  <c r="Q7" i="2"/>
  <c r="P7" i="2"/>
  <c r="O7" i="2"/>
  <c r="N7" i="2"/>
  <c r="M7" i="2"/>
  <c r="L7" i="2"/>
  <c r="K7" i="2"/>
  <c r="Q6" i="2"/>
  <c r="P6" i="2"/>
  <c r="O6" i="2"/>
  <c r="N6" i="2"/>
  <c r="M6" i="2"/>
  <c r="L6" i="2"/>
  <c r="Q5" i="2"/>
  <c r="P5" i="2"/>
  <c r="O5" i="2"/>
  <c r="N5" i="2"/>
  <c r="M5" i="2"/>
  <c r="L5" i="2"/>
</calcChain>
</file>

<file path=xl/sharedStrings.xml><?xml version="1.0" encoding="utf-8"?>
<sst xmlns="http://schemas.openxmlformats.org/spreadsheetml/2006/main" count="696" uniqueCount="278">
  <si>
    <t/>
  </si>
  <si>
    <t>Count</t>
  </si>
  <si>
    <t>Column N %</t>
  </si>
  <si>
    <t>pohlaví</t>
  </si>
  <si>
    <t>muž</t>
  </si>
  <si>
    <t>žena</t>
  </si>
  <si>
    <t>Celkem</t>
  </si>
  <si>
    <t>ročník</t>
  </si>
  <si>
    <t>první</t>
  </si>
  <si>
    <t>druhý</t>
  </si>
  <si>
    <t>třetí</t>
  </si>
  <si>
    <t>čtvrtý</t>
  </si>
  <si>
    <t>typ školy</t>
  </si>
  <si>
    <t>SOU</t>
  </si>
  <si>
    <t>SOŠ</t>
  </si>
  <si>
    <t>gymnázium</t>
  </si>
  <si>
    <t>celkem</t>
  </si>
  <si>
    <t>LT_TABAK tabák</t>
  </si>
  <si>
    <t>neužil/a</t>
  </si>
  <si>
    <t>užil/a</t>
  </si>
  <si>
    <t>LM_TABAK tabák</t>
  </si>
  <si>
    <t>denní kouření v posledních 30 dnech</t>
  </si>
  <si>
    <t>ne</t>
  </si>
  <si>
    <t>LT_ALKO alkohol</t>
  </si>
  <si>
    <t>LM_ALKO alkohol</t>
  </si>
  <si>
    <t>LT_KONOPI konopné drogy</t>
  </si>
  <si>
    <t>LM_KONOPI konopné drogy</t>
  </si>
  <si>
    <t>5 a více drinků alespoň 1x v posledních 30 dnech</t>
  </si>
  <si>
    <t>ano</t>
  </si>
  <si>
    <t>5 a více drinků 3 a vícekrát v posledních 30 dnech</t>
  </si>
  <si>
    <t>jakákoliv ilegální droga v životě</t>
  </si>
  <si>
    <t>jakákoliv ilegální droga v posledních 30 dnech</t>
  </si>
  <si>
    <t>jakákoliv ilegální droga kromě konopných v životě</t>
  </si>
  <si>
    <t>jakákoliv ilegální droga kromě konopných v posledních 30 dnech</t>
  </si>
  <si>
    <t>extáze</t>
  </si>
  <si>
    <t>amfetaminy</t>
  </si>
  <si>
    <t>pervitin</t>
  </si>
  <si>
    <t>halucinogeny</t>
  </si>
  <si>
    <t>těkavé látky</t>
  </si>
  <si>
    <t>léky na uklidnění</t>
  </si>
  <si>
    <t>léky na spaní</t>
  </si>
  <si>
    <t>opiáty</t>
  </si>
  <si>
    <t>GHB</t>
  </si>
  <si>
    <t>kokain</t>
  </si>
  <si>
    <t>anabolické steroidy</t>
  </si>
  <si>
    <t>drogy injekčně</t>
  </si>
  <si>
    <t>kouření někdy v životě</t>
  </si>
  <si>
    <t>kouření v posledních 30 dnech</t>
  </si>
  <si>
    <t>alkohol někdy v životě</t>
  </si>
  <si>
    <t>alkohol v posledních 30 dnech</t>
  </si>
  <si>
    <t>konopné drogy někdy v životě</t>
  </si>
  <si>
    <t>konopné drogy v posledních 30 dnech</t>
  </si>
  <si>
    <t>* Custom Tables.</t>
  </si>
  <si>
    <t>CTABLES</t>
  </si>
  <si>
    <t xml:space="preserve">  /VLABELS VARIABLES=LT_TABAK LM_TABAK LT_ALKO LM_ALKO LT_KONOPI LM_KONOPI DISPLAY=BOTH  /VLABELS</t>
  </si>
  <si>
    <t xml:space="preserve">    VARIABLES=LM_cigarety_denne_aspon_1 LM_BINGE_DRINK LM_binge_drink_3_a_vicekrat LT_ILEGAL LM_ILEGAL</t>
  </si>
  <si>
    <t xml:space="preserve">    LT_ILEGAL_BEZ_KONOPI LM_ILEGAL_BEZ_KONOPI LT_EXTAZE LT_AMFETAMINY LT_PERVITIN LT_HALUCINOGENY</t>
  </si>
  <si>
    <t xml:space="preserve">    LT_TEKAVE_LATKY LT_LEKY_UKLIDNENI LT_LEKY_BOLEST LT_OPIATY LT_GHB LT_KOKAIN LT_ANABOLIKA</t>
  </si>
  <si>
    <t xml:space="preserve">    LT_INJEKCNE Q1 Q4</t>
  </si>
  <si>
    <t xml:space="preserve">    DISPLAY=LABEL</t>
  </si>
  <si>
    <t xml:space="preserve">  /TABLE LT_TABAK [COUNT F40.0] + LM_TABAK [COUNT F40.0] + LM_cigarety_denne_aspon_1 [COUNT F40.0]</t>
  </si>
  <si>
    <t xml:space="preserve">    + LT_ALKO [COUNT F40.0] + LM_ALKO [COUNT F40.0] + LM_ALKO [COUNT F40.0] + LT_KONOPI [COUNT F40.0] +</t>
  </si>
  <si>
    <t xml:space="preserve">    LM_KONOPI [COUNT F40.0] + LM_BINGE_DRINK [COUNT F40.0] + LM_binge_drink_3_a_vicekrat [COUNT F40.0]</t>
  </si>
  <si>
    <t xml:space="preserve">    + LT_ILEGAL [COUNT F40.0] + LM_ILEGAL [COUNT F40.0] + LT_ILEGAL_BEZ_KONOPI [COUNT F40.0] +</t>
  </si>
  <si>
    <t xml:space="preserve">    LM_ILEGAL_BEZ_KONOPI [COUNT F40.0] + LT_EXTAZE [COUNT F40.0] + LT_AMFETAMINY [COUNT F40.0] +</t>
  </si>
  <si>
    <t xml:space="preserve">    LT_PERVITIN [COUNT F40.0] + LT_HALUCINOGENY [COUNT F40.0] + LT_TEKAVE_LATKY [COUNT F40.0] +</t>
  </si>
  <si>
    <t xml:space="preserve">    LT_LEKY_UKLIDNENI [COUNT F40.0] + LT_LEKY_BOLEST [COUNT F40.0] + LT_OPIATY [COUNT F40.0] + LT_GHB</t>
  </si>
  <si>
    <t xml:space="preserve">    [COUNT F40.0] + LT_KOKAIN [COUNT F40.0] + LT_ANABOLIKA [COUNT F40.0] + LT_INJEKCNE [COUNT F40.0] BY</t>
  </si>
  <si>
    <t xml:space="preserve">    Q1 + Q4</t>
  </si>
  <si>
    <t xml:space="preserve">  /CATEGORIES VARIABLES=LT_TABAK LM_TABAK LM_cigarety_denne_aspon_1 LT_ALKO LM_ALKO LT_KONOPI</t>
  </si>
  <si>
    <t xml:space="preserve">    LM_KONOPI LM_BINGE_DRINK LM_binge_drink_3_a_vicekrat LT_ILEGAL LM_ILEGAL LT_ILEGAL_BEZ_KONOPI</t>
  </si>
  <si>
    <t xml:space="preserve">    LM_ILEGAL_BEZ_KONOPI LT_EXTAZE LT_AMFETAMINY LT_PERVITIN LT_HALUCINOGENY LT_TEKAVE_LATKY</t>
  </si>
  <si>
    <t xml:space="preserve">    LT_LEKY_UKLIDNENI LT_LEKY_BOLEST LT_OPIATY LT_GHB LT_KOKAIN LT_ANABOLIKA LT_INJEKCNE Q4 ORDER=A</t>
  </si>
  <si>
    <t xml:space="preserve">    KEY=VALUE EMPTY=INCLUDE</t>
  </si>
  <si>
    <t xml:space="preserve">  /CATEGORIES VARIABLES=Q1 ORDER=A KEY=VALUE EMPTY=INCLUDE TOTAL=YES LABEL='celkem' POSITION=BEFORE</t>
  </si>
  <si>
    <t xml:space="preserve">  /CRITERIA CILEVEL=95.</t>
  </si>
  <si>
    <t>nikdy</t>
  </si>
  <si>
    <t>9 let nebo dříve</t>
  </si>
  <si>
    <t>10 let</t>
  </si>
  <si>
    <t>11 let</t>
  </si>
  <si>
    <t>12 let</t>
  </si>
  <si>
    <t>13 let</t>
  </si>
  <si>
    <t>14 let</t>
  </si>
  <si>
    <t>15 let</t>
  </si>
  <si>
    <t>16 let nebo později</t>
  </si>
  <si>
    <t>49a. kdy poprvé kouřil/a cigarety</t>
  </si>
  <si>
    <t>49b. kdy poprvé pil/a nějaký alkohol</t>
  </si>
  <si>
    <t>49c. kdy poprvé opil/a se nějakým alkoholem</t>
  </si>
  <si>
    <t>49d. kdy poprvé kouřil/a marihuanu nebo hašiš</t>
  </si>
  <si>
    <t>49e. kdy poprvé zkusil/a extázi či jinou taneční drogu</t>
  </si>
  <si>
    <t>49f. kdy poprvé zkusil/a heroin či jiné opiáty</t>
  </si>
  <si>
    <t>49g. kdy poprvé zkusil/a pervitin či amfetamin</t>
  </si>
  <si>
    <t>49h. kdy poprvé čichal/a toluen či jiná rozpouštědla</t>
  </si>
  <si>
    <t>49i. kdy poprvé zkusil/a LSD, houbičky, jiný halucinogen</t>
  </si>
  <si>
    <t>49j. kdy poprvé užil/a nějakou drogu před polednem</t>
  </si>
  <si>
    <t xml:space="preserve">  /VLABELS VARIABLES=Q49a Q49b Q49c Q49d Q49e Q49f Q49g Q49h Q49i Q49j</t>
  </si>
  <si>
    <t xml:space="preserve">  /TABLE Q49a [C][COUNT F40.0] + Q49b [C][COUNT F40.0] + Q49c [C][COUNT F40.0] + Q49d [C][COUNT</t>
  </si>
  <si>
    <t xml:space="preserve">    F40.0] + Q49e [C][COUNT F40.0] + Q49f [C][COUNT F40.0] + Q49g [C][COUNT F40.0] + Q49h [C][COUNT</t>
  </si>
  <si>
    <t xml:space="preserve">    F40.0] + Q49i [C][COUNT F40.0] + Q49j [C][COUNT F40.0]</t>
  </si>
  <si>
    <t xml:space="preserve">  /CLABELS ROWLABELS=OPPOSITE</t>
  </si>
  <si>
    <t xml:space="preserve">  /CATEGORIES VARIABLES=Q49a Q49b Q49c Q49d Q49e Q49f Q49g Q49h Q49i Q49j ORDER=A KEY=VALUE</t>
  </si>
  <si>
    <t xml:space="preserve">    EMPTY=INCLUDE</t>
  </si>
  <si>
    <t>věk první zkušenosti mezi těmi, kdo takovou zkušenost mají</t>
  </si>
  <si>
    <t>Mean</t>
  </si>
  <si>
    <t>průměrný věk první zkušenosti</t>
  </si>
  <si>
    <t>všichni 16letí</t>
  </si>
  <si>
    <t>věk první zkušenosti mezi všemi 16letými</t>
  </si>
  <si>
    <t>nemožné</t>
  </si>
  <si>
    <t>velmi obtížné</t>
  </si>
  <si>
    <t>celkem obtížné</t>
  </si>
  <si>
    <t>celkem snadné</t>
  </si>
  <si>
    <t>velmi snadné</t>
  </si>
  <si>
    <t>nevím</t>
  </si>
  <si>
    <t>Row N %</t>
  </si>
  <si>
    <t>Jak obtížné by podle vašeho názoru pro vás bylo sehnat si…</t>
  </si>
  <si>
    <t>cigarety</t>
  </si>
  <si>
    <t>pivo</t>
  </si>
  <si>
    <t>cider</t>
  </si>
  <si>
    <t>alkopops</t>
  </si>
  <si>
    <t>víno</t>
  </si>
  <si>
    <t>destiláty</t>
  </si>
  <si>
    <t>marihuanu nebo hašiš</t>
  </si>
  <si>
    <t>celkem snadné nebo velmi snadné</t>
  </si>
  <si>
    <t>alkohol</t>
  </si>
  <si>
    <t>opilost</t>
  </si>
  <si>
    <t>konopné drogy</t>
  </si>
  <si>
    <t>pervitin a jiné amfetaminy</t>
  </si>
  <si>
    <t>extáze a jiná taneční</t>
  </si>
  <si>
    <t>toluen a jiná rozpustidla</t>
  </si>
  <si>
    <t>LSD, houbičky a jiné halucinogeny</t>
  </si>
  <si>
    <t>nějaká droga před polednem</t>
  </si>
  <si>
    <t xml:space="preserve">  /VLABELS VARIABLES=Q19 Q23a Q23b Q23c Q23d Q23e Q34</t>
  </si>
  <si>
    <t xml:space="preserve">  /TABLE Q19 [ROWPCT.COUNT PCT40.1] + Q23a [ROWPCT.COUNT PCT40.1] + Q23b [ROWPCT.COUNT PCT40.1] +</t>
  </si>
  <si>
    <t xml:space="preserve">    Q23c [ROWPCT.COUNT PCT40.1] + Q23d [ROWPCT.COUNT PCT40.1] + Q23e [ROWPCT.COUNT PCT40.1] + Q34</t>
  </si>
  <si>
    <t xml:space="preserve">    [ROWPCT.COUNT PCT40.1]</t>
  </si>
  <si>
    <t xml:space="preserve">  /CATEGORIES VARIABLES=Q19 Q23a Q23b Q23c Q23d Q23e Q34 ORDER=A KEY=VALUE EMPTY=INCLUDE</t>
  </si>
  <si>
    <t xml:space="preserve">* Custom Tables. </t>
  </si>
  <si>
    <t xml:space="preserve">CTABLES </t>
  </si>
  <si>
    <t xml:space="preserve">  /VLABELS VARIABLES=Q49a_scale Q49b_scale Q49c_scale Q49d_scale Q49e_scale Q49f_scale Q49g_scale </t>
  </si>
  <si>
    <t xml:space="preserve">    Q49h_scale Q49i_scale Q49j_scale Q1 Q4 </t>
  </si>
  <si>
    <t xml:space="preserve">    DISPLAY=LABEL </t>
  </si>
  <si>
    <t xml:space="preserve">  /TABLE Q49a_scale [MEAN] + Q49b_scale [MEAN] + Q49c_scale [MEAN] + Q49d_scale [MEAN] + Q49e_scale </t>
  </si>
  <si>
    <t xml:space="preserve">    [MEAN] + Q49f_scale [MEAN] + Q49g_scale [MEAN] + Q49h_scale [MEAN] + Q49i_scale [MEAN] + Q49j_scale </t>
  </si>
  <si>
    <t xml:space="preserve">    [MEAN] BY Q1 + Q4 </t>
  </si>
  <si>
    <t xml:space="preserve">  /CATEGORIES VARIABLES=Q1 ORDER=A KEY=VALUE EMPTY=INCLUDE TOTAL=YES LABEL='celkem' POSITION=BEFORE </t>
  </si>
  <si>
    <t xml:space="preserve">  /CATEGORIES VARIABLES=Q4 ORDER=A KEY=VALUE EMPTY=INCLUDE </t>
  </si>
  <si>
    <t>46a. kouří příležitostně cigarety</t>
  </si>
  <si>
    <t>46b. kouří jeden nebo více balíčků cigaret denně</t>
  </si>
  <si>
    <t>46c. pijí 1-2 sklenice alkoholu každý den</t>
  </si>
  <si>
    <t>46d. pijí 4 nebo 5 sklenic alkoholu téměř každý den</t>
  </si>
  <si>
    <t>46e. pijí 5 nebo více sklenic alkoholu každý víkend</t>
  </si>
  <si>
    <t>46f. užijí marihuanu nebo hašiš 1-2krát</t>
  </si>
  <si>
    <t>46g. kouří příležitostně marihuanu nebo hašiš</t>
  </si>
  <si>
    <t>46h. kouří pravidelně marihuanu nebo hašiš</t>
  </si>
  <si>
    <t>46i. užijí extázi 1-2krát</t>
  </si>
  <si>
    <t>46j. užívají extázi pravidelně</t>
  </si>
  <si>
    <t>46k. užijí pervitin (metamfetamin) 1-2krát</t>
  </si>
  <si>
    <t>46l. užívají pravidelně pervitin (metamfetamin)</t>
  </si>
  <si>
    <t>žádné riziko</t>
  </si>
  <si>
    <t>malé riziko</t>
  </si>
  <si>
    <t>střední riziko</t>
  </si>
  <si>
    <t>velké riziko</t>
  </si>
  <si>
    <t>61a. čtením, surfováním, vyhledáváním informací atd.</t>
  </si>
  <si>
    <t>61b. na Facebooku</t>
  </si>
  <si>
    <t>61c. na Instagramu</t>
  </si>
  <si>
    <t>61d. na Twitteru</t>
  </si>
  <si>
    <t>61e. na jiné sociální síti</t>
  </si>
  <si>
    <t>61f. nahráváním a sdílením videí nebo fotek</t>
  </si>
  <si>
    <t>61g. sledováním Youtube</t>
  </si>
  <si>
    <t>61h. sledováním Streamu</t>
  </si>
  <si>
    <t>61i. sledováním online videa na jiném serveru</t>
  </si>
  <si>
    <t>61j. hraním online počítačových her</t>
  </si>
  <si>
    <t>61k. hraním offline počítačových her</t>
  </si>
  <si>
    <t>61l. hraním her na internetu, kde můžeš vyhrát peníze</t>
  </si>
  <si>
    <t>61m. stahováním muziky, videí, filmů atd.</t>
  </si>
  <si>
    <t>61n. vyhledáváním, nákupem a prodejem (Ebay, Aukro atd.)</t>
  </si>
  <si>
    <t>61o. návštěvou vzdělávacích stránek, přípravou do školy</t>
  </si>
  <si>
    <t>61p. programováním, editováním videa, grafiky či hudby</t>
  </si>
  <si>
    <t>61q. návštěvou erotických nebo pornografických stránek</t>
  </si>
  <si>
    <t>61r. jinými aktivitami online</t>
  </si>
  <si>
    <t>V kolika dnech z POSLEDNÍCH 7 dní jste alespoň chvíli strávil/a…</t>
  </si>
  <si>
    <t xml:space="preserve">  /VLABELS VARIABLES=Q61a Q61b Q61c Q61d Q61e Q61f Q61g Q61h Q61i Q61j Q61k Q61l Q61m Q61n Q61o </t>
  </si>
  <si>
    <t xml:space="preserve">    Q61p Q61q Q61r Q1 Q4 </t>
  </si>
  <si>
    <t xml:space="preserve">  /TABLE Q61a [MEAN] + Q61b [MEAN] + Q61c [MEAN] + Q61d [MEAN] + Q61e [MEAN] + Q61f [MEAN] + Q61g </t>
  </si>
  <si>
    <t xml:space="preserve">    [MEAN] + Q61h [MEAN] + Q61i [MEAN] + Q61j [MEAN] + Q61k [MEAN] + Q61l [MEAN] + Q61m [MEAN] + Q61n </t>
  </si>
  <si>
    <t xml:space="preserve">    [MEAN] + Q61o [MEAN] + Q61p [MEAN] + Q61q [MEAN] + Q61r [MEAN] BY Q1 + Q4 </t>
  </si>
  <si>
    <t xml:space="preserve">  /CATEGORIES VARIABLES=Q1 ORDER=A KEY=VALUE EMPTY=INCLUDE TOTAL=YES LABEL='všichni 16letí' </t>
  </si>
  <si>
    <t xml:space="preserve">    POSITION=BEFORE </t>
  </si>
  <si>
    <t>žádný</t>
  </si>
  <si>
    <t xml:space="preserve">    Q61p Q61q Q61r </t>
  </si>
  <si>
    <t xml:space="preserve">  /TABLE Q61a [C][ROWPCT.COUNT PCT40.1] + Q61b [C][ROWPCT.COUNT PCT40.1] + Q61c [C][ROWPCT.COUNT </t>
  </si>
  <si>
    <t xml:space="preserve">    PCT40.1] + Q61d [C][ROWPCT.COUNT PCT40.1] + Q61e [C][ROWPCT.COUNT PCT40.1] + Q61f [C][ROWPCT.COUNT </t>
  </si>
  <si>
    <t xml:space="preserve">    PCT40.1] + Q61g [C][ROWPCT.COUNT PCT40.1] + Q61h [C][ROWPCT.COUNT PCT40.1] + Q61i [C][ROWPCT.COUNT </t>
  </si>
  <si>
    <t xml:space="preserve">    PCT40.1] + Q61j [C][ROWPCT.COUNT PCT40.1] + Q61k [C][ROWPCT.COUNT PCT40.1] + Q61l [C][ROWPCT.COUNT </t>
  </si>
  <si>
    <t xml:space="preserve">    PCT40.1] + Q61m [C][ROWPCT.COUNT PCT40.1] + Q61n [C][ROWPCT.COUNT PCT40.1] + Q61o [C][ROWPCT.COUNT </t>
  </si>
  <si>
    <t xml:space="preserve">    PCT40.1] + Q61p [C][ROWPCT.COUNT PCT40.1] + Q61q [C][ROWPCT.COUNT PCT40.1] + Q61r [C][ROWPCT.COUNT </t>
  </si>
  <si>
    <t xml:space="preserve">    PCT40.1] </t>
  </si>
  <si>
    <t xml:space="preserve">  /CLABELS ROWLABELS=OPPOSITE </t>
  </si>
  <si>
    <t xml:space="preserve">  /CATEGORIES VARIABLES=Q61a Q61b Q61c Q61d Q61e Q61f Q61g Q61h Q61i Q61j Q61k Q61l Q61m Q61n Q61o </t>
  </si>
  <si>
    <t xml:space="preserve">    Q61p Q61q Q61r ORDER=A KEY=VALUE EMPTY=EXCLUDE </t>
  </si>
  <si>
    <t>V kolika dnech z POSLEDNÍCH 7 dní jste alespoň chvíli strávil/a… 
(průměrný počet dnů)</t>
  </si>
  <si>
    <t>ani jednu</t>
  </si>
  <si>
    <t>půl hodiny nebo méně</t>
  </si>
  <si>
    <t>asi 1 hodinu</t>
  </si>
  <si>
    <t>asi 2-3 hodiny</t>
  </si>
  <si>
    <t>asi 4-5 hodin</t>
  </si>
  <si>
    <t>6 hodin nebo více</t>
  </si>
  <si>
    <t>64a. Kolik hodin denně celkem strávíš na internetu a/nebo hraním her ve všední dny?</t>
  </si>
  <si>
    <t>64b. Kolik hodin denně celkem strávíš na internetu a/nebo hraním her o víkendu?</t>
  </si>
  <si>
    <t>ve všední dny</t>
  </si>
  <si>
    <t>o víkendu</t>
  </si>
  <si>
    <t xml:space="preserve">  /VLABELS VARIABLES=Q64a Q64b DISPLAY=LABEL </t>
  </si>
  <si>
    <t xml:space="preserve">  /TABLE Q64a [ROWPCT.COUNT PCT40.1] + Q64b [ROWPCT.COUNT PCT40.1] </t>
  </si>
  <si>
    <t xml:space="preserve">  /CATEGORIES VARIABLES=Q64a Q64b ORDER=A KEY=VALUE EMPTY=INCLUDE </t>
  </si>
  <si>
    <t>hrál/a nějakou hru kromě loterií</t>
  </si>
  <si>
    <t>hrál/a nějakou hru kromě loterií NA INTERNETU</t>
  </si>
  <si>
    <t>hrál/a nějakou hru kromě loterií OFFLINE</t>
  </si>
  <si>
    <t>hrál/a jakoukoliv hazardní hru</t>
  </si>
  <si>
    <t>hrací automaty, VLT</t>
  </si>
  <si>
    <t>karty (poker, bridž…) nebo kostky</t>
  </si>
  <si>
    <t>loterie, stírací losy</t>
  </si>
  <si>
    <t>ruleta</t>
  </si>
  <si>
    <t>kurzové sázky na sport, dostihy</t>
  </si>
  <si>
    <t xml:space="preserve">  /VLABELS VARIABLES=filter_gambling_LY Q51Q52_rizikova_kdekoliv_01 Q51_52_A Q51_52_B Q51_52_C</t>
  </si>
  <si>
    <t xml:space="preserve">    Q51_52_D Q51_52_E Q51_rizikove_hry_01 Q52_rizikove_hry_01 Q1 Q4</t>
  </si>
  <si>
    <t xml:space="preserve">  /TABLE filter_gambling_LY [COLPCT.COUNT PCT40.1] + Q51Q52_rizikova_kdekoliv_01 [COLPCT.COUNT</t>
  </si>
  <si>
    <t xml:space="preserve">    PCT40.1] + Q51_52_A [COLPCT.COUNT PCT40.1] + Q51_52_B [COLPCT.COUNT PCT40.1] + Q51_52_C</t>
  </si>
  <si>
    <t xml:space="preserve">    [COLPCT.COUNT PCT40.1] + Q51_52_D [COLPCT.COUNT PCT40.1] + Q51_52_E [COLPCT.COUNT PCT40.1] +</t>
  </si>
  <si>
    <t xml:space="preserve">    Q51_rizikove_hry_01 [COLPCT.COUNT PCT40.1] + Q52_rizikove_hry_01 [COLPCT.COUNT PCT40.1] BY Q1 + Q4</t>
  </si>
  <si>
    <t xml:space="preserve">  /CATEGORIES VARIABLES=filter_gambling_LY Q51Q52_rizikova_kdekoliv_01 Q51_52_A Q51_52_B Q51_52_C</t>
  </si>
  <si>
    <t xml:space="preserve">    Q51_52_D Q51_52_E Q51_rizikove_hry_01 Q52_rizikove_hry_01 Q4 ORDER=A KEY=VALUE EMPTY=INCLUDE</t>
  </si>
  <si>
    <t xml:space="preserve">  /CATEGORIES VARIABLES=Q1 ORDER=A KEY=VALUE EMPTY=INCLUDE TOTAL=YES LABEL='všichni 16letí'</t>
  </si>
  <si>
    <t xml:space="preserve">    POSITION=BEFORE</t>
  </si>
  <si>
    <t>bez závislosti</t>
  </si>
  <si>
    <t>podezření</t>
  </si>
  <si>
    <t>závislost</t>
  </si>
  <si>
    <t>OK</t>
  </si>
  <si>
    <t>ohrožený</t>
  </si>
  <si>
    <t>bez problému</t>
  </si>
  <si>
    <t>ohrožení</t>
  </si>
  <si>
    <t>podezření na závislost</t>
  </si>
  <si>
    <t>bez problémů</t>
  </si>
  <si>
    <t>nízké riziko závislosti</t>
  </si>
  <si>
    <t>vysoké riziko závislosti</t>
  </si>
  <si>
    <t>riziko problémového hráčství</t>
  </si>
  <si>
    <t xml:space="preserve">  /VLABELS VARIABLES=GRIFF_cat EIUS_cat CAGE_cat CAST_cat LIE_BET_cat Q1 Q4</t>
  </si>
  <si>
    <t xml:space="preserve">  /TABLE GRIFF_cat [COLPCT.COUNT PCT40.1] + EIUS_cat [COLPCT.COUNT PCT40.1] + CAGE_cat</t>
  </si>
  <si>
    <t xml:space="preserve">    [COLPCT.COUNT PCT40.1] + CAST_cat [COLPCT.COUNT PCT40.1] + LIE_BET_cat [COLPCT.COUNT PCT40.1] BY Q1</t>
  </si>
  <si>
    <t xml:space="preserve">    + Q4</t>
  </si>
  <si>
    <t xml:space="preserve">  /CATEGORIES VARIABLES=GRIFF_cat EIUS_cat CAGE_cat CAST_cat LIE_BET_cat Q4 ORDER=A KEY=VALUE</t>
  </si>
  <si>
    <t>závislost na internetu nebo hraní her (GRIFFITHS kategorie)</t>
  </si>
  <si>
    <t>Excessive Internet Use Scale kategorie (EIUS Škařupová)</t>
  </si>
  <si>
    <t>závislost na alkoholu (CAGE kategorie)</t>
  </si>
  <si>
    <t>závislost na konopných drogách (CAST kategorie)</t>
  </si>
  <si>
    <t>závislost na hazardu (lie/bet kategorie)</t>
  </si>
  <si>
    <t>párkrát za rok</t>
  </si>
  <si>
    <t>jednou či dvakrát za měsíc</t>
  </si>
  <si>
    <t>aspoň jednou za týden</t>
  </si>
  <si>
    <t>téměř denně</t>
  </si>
  <si>
    <t>18a. Hraji počítačové hry (nebo hry na mobilu apod.)</t>
  </si>
  <si>
    <t>18b. Sportuji sám nebo s přáteli (jízda na kole, fotbal atd.)</t>
  </si>
  <si>
    <t>18c.  Účastním se organizovaných sportovních aktivit</t>
  </si>
  <si>
    <t>18d.  Čtu pro zábavu knihy (nepočítej školní učebnice)</t>
  </si>
  <si>
    <t>18e.  Jiné koníčky (hra na hudební nástroj, zpěv, kreslení, psaní)</t>
  </si>
  <si>
    <t>18f. Surfuji na internetu (hry, muzika aj.)</t>
  </si>
  <si>
    <t>18g. Chodím do programů nebo klubů pro mládež</t>
  </si>
  <si>
    <t>18h.  Chodím s přáteli do nákupních center, po ulici, do parku</t>
  </si>
  <si>
    <t>18i. Chatuji s kamarády pomocí internetu</t>
  </si>
  <si>
    <t>18j. Hledám si nové kamarády na internetu</t>
  </si>
  <si>
    <t>18k. Vytvářím/spravuji si profil(y) na sociálních sítích</t>
  </si>
  <si>
    <t>18l. Hraji na automatech (takových, kde se dají vyhrát peníze)</t>
  </si>
  <si>
    <t xml:space="preserve">  /VLABELS VARIABLES=Q18a Q18b Q18c Q18d Q18e Q18f Q18g Q18h Q18i Q18j Q18k Q18l</t>
  </si>
  <si>
    <t xml:space="preserve">  /TABLE Q18a [ROWPCT.COUNT PCT40.1] + Q18b [ROWPCT.COUNT PCT40.1] + Q18c [ROWPCT.COUNT PCT40.1] +</t>
  </si>
  <si>
    <t xml:space="preserve">    Q18d [ROWPCT.COUNT PCT40.1] + Q18e [ROWPCT.COUNT PCT40.1] + Q18f [ROWPCT.COUNT PCT40.1] + Q18g</t>
  </si>
  <si>
    <t xml:space="preserve">    [ROWPCT.COUNT PCT40.1] + Q18h [ROWPCT.COUNT PCT40.1] + Q18i [ROWPCT.COUNT PCT40.1] + Q18j</t>
  </si>
  <si>
    <t xml:space="preserve">    [ROWPCT.COUNT PCT40.1] + Q18k [ROWPCT.COUNT PCT40.1] + Q18l [ROWPCT.COUNT PCT40.1]</t>
  </si>
  <si>
    <t xml:space="preserve">  /CATEGORIES VARIABLES=Q18a Q18b Q18c Q18d Q18e Q18f Q18g Q18h Q18i Q18j Q18k Q18l ORDER=A</t>
  </si>
  <si>
    <t>Jak často (pokud vůbec) se věnujete následujícím činnostem?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</si>
</sst>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#0"/>
    <numFmt numFmtId="165" formatCode="###0.0%"/>
    <numFmt numFmtId="166" formatCode="0.0%"/>
    <numFmt numFmtId="167" formatCode="###0.0"/>
    <numFmt numFmtId="168" formatCode="###0.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color indexed="8"/>
      <name val="Calibri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0" tint="-0.499984740745262"/>
      <name val="Calibri"/>
      <family val="2"/>
      <charset val="238"/>
      <scheme val="minor"/>
    </font>
    <font>
      <sz val="10"/>
      <color theme="0" tint="-0.249977111117893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</borders>
  <cellStyleXfs count="12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248">
    <xf numFmtId="0" fontId="0" fillId="0" borderId="0" xfId="0"/>
    <xf numFmtId="164" fontId="3" fillId="0" borderId="2" xfId="2" applyNumberFormat="1" applyFont="1" applyBorder="1" applyAlignment="1">
      <alignment horizontal="right" vertical="center"/>
    </xf>
    <xf numFmtId="165" fontId="3" fillId="0" borderId="2" xfId="2" applyNumberFormat="1" applyFont="1" applyBorder="1" applyAlignment="1">
      <alignment horizontal="right" vertical="center"/>
    </xf>
    <xf numFmtId="164" fontId="3" fillId="0" borderId="0" xfId="2" applyNumberFormat="1" applyFont="1" applyBorder="1" applyAlignment="1">
      <alignment horizontal="right" vertical="center"/>
    </xf>
    <xf numFmtId="165" fontId="3" fillId="0" borderId="0" xfId="2" applyNumberFormat="1" applyFont="1" applyBorder="1" applyAlignment="1">
      <alignment horizontal="right" vertical="center"/>
    </xf>
    <xf numFmtId="0" fontId="3" fillId="0" borderId="1" xfId="2" applyFont="1" applyBorder="1" applyAlignment="1">
      <alignment horizontal="center" vertical="center"/>
    </xf>
    <xf numFmtId="0" fontId="2" fillId="0" borderId="0" xfId="2" applyAlignment="1"/>
    <xf numFmtId="0" fontId="3" fillId="0" borderId="2" xfId="2" applyFont="1" applyBorder="1" applyAlignment="1">
      <alignment horizontal="left" vertical="center"/>
    </xf>
    <xf numFmtId="0" fontId="3" fillId="0" borderId="0" xfId="2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/>
    </xf>
    <xf numFmtId="164" fontId="3" fillId="0" borderId="5" xfId="2" applyNumberFormat="1" applyFont="1" applyBorder="1" applyAlignment="1">
      <alignment horizontal="right" vertical="center"/>
    </xf>
    <xf numFmtId="165" fontId="3" fillId="0" borderId="5" xfId="2" applyNumberFormat="1" applyFont="1" applyBorder="1" applyAlignment="1">
      <alignment horizontal="right" vertical="center"/>
    </xf>
    <xf numFmtId="0" fontId="2" fillId="0" borderId="0" xfId="3"/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left" vertical="center" wrapText="1"/>
    </xf>
    <xf numFmtId="164" fontId="3" fillId="0" borderId="2" xfId="3" applyNumberFormat="1" applyFont="1" applyBorder="1" applyAlignment="1">
      <alignment horizontal="right" vertical="center"/>
    </xf>
    <xf numFmtId="0" fontId="3" fillId="0" borderId="0" xfId="3" applyFont="1" applyBorder="1" applyAlignment="1">
      <alignment horizontal="left" vertical="center" wrapText="1"/>
    </xf>
    <xf numFmtId="164" fontId="3" fillId="0" borderId="0" xfId="3" applyNumberFormat="1" applyFont="1" applyBorder="1" applyAlignment="1">
      <alignment horizontal="right" vertical="center"/>
    </xf>
    <xf numFmtId="0" fontId="3" fillId="0" borderId="3" xfId="3" applyFont="1" applyBorder="1" applyAlignment="1">
      <alignment horizontal="left" vertical="center" wrapText="1"/>
    </xf>
    <xf numFmtId="164" fontId="3" fillId="0" borderId="3" xfId="3" applyNumberFormat="1" applyFont="1" applyBorder="1" applyAlignment="1">
      <alignment horizontal="right" vertical="center"/>
    </xf>
    <xf numFmtId="0" fontId="4" fillId="0" borderId="0" xfId="0" applyFont="1"/>
    <xf numFmtId="0" fontId="3" fillId="0" borderId="2" xfId="3" applyFont="1" applyBorder="1" applyAlignment="1">
      <alignment horizontal="center" vertical="center" wrapText="1"/>
    </xf>
    <xf numFmtId="0" fontId="4" fillId="0" borderId="6" xfId="0" applyFont="1" applyBorder="1"/>
    <xf numFmtId="166" fontId="4" fillId="0" borderId="7" xfId="1" applyNumberFormat="1" applyFont="1" applyBorder="1"/>
    <xf numFmtId="166" fontId="4" fillId="0" borderId="8" xfId="1" applyNumberFormat="1" applyFont="1" applyBorder="1"/>
    <xf numFmtId="0" fontId="4" fillId="0" borderId="9" xfId="0" applyFont="1" applyBorder="1"/>
    <xf numFmtId="166" fontId="4" fillId="0" borderId="0" xfId="1" applyNumberFormat="1" applyFont="1" applyBorder="1"/>
    <xf numFmtId="166" fontId="4" fillId="0" borderId="10" xfId="1" applyNumberFormat="1" applyFont="1" applyBorder="1"/>
    <xf numFmtId="0" fontId="4" fillId="0" borderId="11" xfId="0" applyFont="1" applyBorder="1"/>
    <xf numFmtId="166" fontId="4" fillId="0" borderId="12" xfId="1" applyNumberFormat="1" applyFont="1" applyBorder="1"/>
    <xf numFmtId="166" fontId="4" fillId="0" borderId="13" xfId="1" applyNumberFormat="1" applyFont="1" applyBorder="1"/>
    <xf numFmtId="166" fontId="4" fillId="0" borderId="14" xfId="1" applyNumberFormat="1" applyFont="1" applyBorder="1"/>
    <xf numFmtId="166" fontId="4" fillId="0" borderId="15" xfId="1" applyNumberFormat="1" applyFont="1" applyBorder="1"/>
    <xf numFmtId="166" fontId="4" fillId="0" borderId="16" xfId="1" applyNumberFormat="1" applyFont="1" applyBorder="1"/>
    <xf numFmtId="0" fontId="3" fillId="0" borderId="20" xfId="3" applyFont="1" applyBorder="1" applyAlignment="1">
      <alignment horizontal="center" vertical="center" wrapText="1"/>
    </xf>
    <xf numFmtId="0" fontId="3" fillId="0" borderId="21" xfId="3" applyFont="1" applyBorder="1" applyAlignment="1">
      <alignment horizontal="center" vertical="center" wrapText="1"/>
    </xf>
    <xf numFmtId="166" fontId="4" fillId="0" borderId="6" xfId="1" applyNumberFormat="1" applyFont="1" applyBorder="1"/>
    <xf numFmtId="166" fontId="4" fillId="0" borderId="9" xfId="1" applyNumberFormat="1" applyFont="1" applyBorder="1"/>
    <xf numFmtId="166" fontId="4" fillId="0" borderId="11" xfId="1" applyNumberFormat="1" applyFont="1" applyBorder="1"/>
    <xf numFmtId="0" fontId="6" fillId="0" borderId="1" xfId="4" applyFont="1" applyBorder="1" applyAlignment="1">
      <alignment horizontal="center" vertical="center" wrapText="1"/>
    </xf>
    <xf numFmtId="0" fontId="5" fillId="0" borderId="0" xfId="4"/>
    <xf numFmtId="0" fontId="6" fillId="0" borderId="2" xfId="4" applyFont="1" applyBorder="1" applyAlignment="1">
      <alignment horizontal="left" vertical="center" wrapText="1"/>
    </xf>
    <xf numFmtId="164" fontId="6" fillId="0" borderId="2" xfId="4" applyNumberFormat="1" applyFont="1" applyBorder="1" applyAlignment="1">
      <alignment horizontal="right" vertical="center"/>
    </xf>
    <xf numFmtId="0" fontId="6" fillId="0" borderId="0" xfId="4" applyFont="1" applyBorder="1" applyAlignment="1">
      <alignment horizontal="left" vertical="center" wrapText="1"/>
    </xf>
    <xf numFmtId="164" fontId="6" fillId="0" borderId="0" xfId="4" applyNumberFormat="1" applyFont="1" applyBorder="1" applyAlignment="1">
      <alignment horizontal="right" vertical="center"/>
    </xf>
    <xf numFmtId="0" fontId="6" fillId="0" borderId="3" xfId="4" applyFont="1" applyBorder="1" applyAlignment="1">
      <alignment horizontal="left" vertical="center" wrapText="1"/>
    </xf>
    <xf numFmtId="164" fontId="6" fillId="0" borderId="3" xfId="4" applyNumberFormat="1" applyFont="1" applyBorder="1" applyAlignment="1">
      <alignment horizontal="right" vertical="center"/>
    </xf>
    <xf numFmtId="9" fontId="6" fillId="0" borderId="2" xfId="1" applyFont="1" applyBorder="1" applyAlignment="1">
      <alignment horizontal="right" vertical="center"/>
    </xf>
    <xf numFmtId="9" fontId="6" fillId="0" borderId="0" xfId="4" applyNumberFormat="1" applyFont="1" applyBorder="1" applyAlignment="1">
      <alignment horizontal="right" vertical="center"/>
    </xf>
    <xf numFmtId="9" fontId="6" fillId="0" borderId="3" xfId="4" applyNumberFormat="1" applyFont="1" applyBorder="1" applyAlignment="1">
      <alignment horizontal="right" vertical="center"/>
    </xf>
    <xf numFmtId="0" fontId="5" fillId="0" borderId="0" xfId="5" applyAlignment="1"/>
    <xf numFmtId="167" fontId="6" fillId="0" borderId="2" xfId="5" applyNumberFormat="1" applyFont="1" applyBorder="1" applyAlignment="1">
      <alignment horizontal="right" vertical="center"/>
    </xf>
    <xf numFmtId="167" fontId="6" fillId="0" borderId="0" xfId="5" applyNumberFormat="1" applyFont="1" applyBorder="1" applyAlignment="1">
      <alignment horizontal="right" vertical="center"/>
    </xf>
    <xf numFmtId="0" fontId="7" fillId="0" borderId="2" xfId="4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  <xf numFmtId="0" fontId="6" fillId="0" borderId="0" xfId="5" applyFont="1" applyBorder="1" applyAlignment="1">
      <alignment horizontal="center" vertical="center"/>
    </xf>
    <xf numFmtId="0" fontId="6" fillId="0" borderId="20" xfId="5" applyFont="1" applyBorder="1" applyAlignment="1">
      <alignment horizontal="left" vertical="center"/>
    </xf>
    <xf numFmtId="167" fontId="6" fillId="0" borderId="21" xfId="5" applyNumberFormat="1" applyFont="1" applyBorder="1" applyAlignment="1">
      <alignment horizontal="right" vertical="center"/>
    </xf>
    <xf numFmtId="0" fontId="6" fillId="0" borderId="9" xfId="5" applyFont="1" applyBorder="1" applyAlignment="1">
      <alignment horizontal="left" vertical="center"/>
    </xf>
    <xf numFmtId="167" fontId="6" fillId="0" borderId="10" xfId="5" applyNumberFormat="1" applyFont="1" applyBorder="1" applyAlignment="1">
      <alignment horizontal="right" vertical="center"/>
    </xf>
    <xf numFmtId="0" fontId="6" fillId="0" borderId="11" xfId="5" applyFont="1" applyBorder="1" applyAlignment="1">
      <alignment horizontal="left" vertical="center"/>
    </xf>
    <xf numFmtId="167" fontId="6" fillId="0" borderId="12" xfId="5" applyNumberFormat="1" applyFont="1" applyBorder="1" applyAlignment="1">
      <alignment horizontal="right" vertical="center"/>
    </xf>
    <xf numFmtId="167" fontId="6" fillId="0" borderId="13" xfId="5" applyNumberFormat="1" applyFont="1" applyBorder="1" applyAlignment="1">
      <alignment horizontal="right" vertical="center"/>
    </xf>
    <xf numFmtId="167" fontId="6" fillId="0" borderId="25" xfId="5" applyNumberFormat="1" applyFont="1" applyBorder="1" applyAlignment="1">
      <alignment horizontal="right" vertical="center"/>
    </xf>
    <xf numFmtId="167" fontId="6" fillId="0" borderId="15" xfId="5" applyNumberFormat="1" applyFont="1" applyBorder="1" applyAlignment="1">
      <alignment horizontal="right" vertical="center"/>
    </xf>
    <xf numFmtId="167" fontId="6" fillId="0" borderId="16" xfId="5" applyNumberFormat="1" applyFont="1" applyBorder="1" applyAlignment="1">
      <alignment horizontal="right" vertical="center"/>
    </xf>
    <xf numFmtId="167" fontId="6" fillId="0" borderId="20" xfId="5" applyNumberFormat="1" applyFont="1" applyBorder="1" applyAlignment="1">
      <alignment horizontal="right" vertical="center"/>
    </xf>
    <xf numFmtId="167" fontId="6" fillId="0" borderId="9" xfId="5" applyNumberFormat="1" applyFont="1" applyBorder="1" applyAlignment="1">
      <alignment horizontal="right" vertical="center"/>
    </xf>
    <xf numFmtId="167" fontId="6" fillId="0" borderId="11" xfId="5" applyNumberFormat="1" applyFont="1" applyBorder="1" applyAlignment="1">
      <alignment horizontal="right" vertical="center"/>
    </xf>
    <xf numFmtId="0" fontId="7" fillId="0" borderId="3" xfId="2" applyFont="1" applyBorder="1" applyAlignment="1">
      <alignment horizontal="left" vertical="center"/>
    </xf>
    <xf numFmtId="164" fontId="7" fillId="0" borderId="3" xfId="2" applyNumberFormat="1" applyFont="1" applyBorder="1" applyAlignment="1">
      <alignment horizontal="right" vertical="center"/>
    </xf>
    <xf numFmtId="165" fontId="7" fillId="0" borderId="3" xfId="2" applyNumberFormat="1" applyFont="1" applyBorder="1" applyAlignment="1">
      <alignment horizontal="right" vertical="center"/>
    </xf>
    <xf numFmtId="0" fontId="7" fillId="0" borderId="4" xfId="2" applyFont="1" applyBorder="1" applyAlignment="1">
      <alignment horizontal="left" vertical="center"/>
    </xf>
    <xf numFmtId="164" fontId="7" fillId="0" borderId="4" xfId="2" applyNumberFormat="1" applyFont="1" applyBorder="1" applyAlignment="1">
      <alignment horizontal="right" vertical="center"/>
    </xf>
    <xf numFmtId="165" fontId="7" fillId="0" borderId="4" xfId="2" applyNumberFormat="1" applyFont="1" applyBorder="1" applyAlignment="1">
      <alignment horizontal="right" vertical="center"/>
    </xf>
    <xf numFmtId="0" fontId="5" fillId="0" borderId="0" xfId="6"/>
    <xf numFmtId="165" fontId="6" fillId="0" borderId="0" xfId="6" applyNumberFormat="1" applyFont="1" applyBorder="1" applyAlignment="1">
      <alignment horizontal="right" vertical="center"/>
    </xf>
    <xf numFmtId="165" fontId="4" fillId="0" borderId="0" xfId="0" applyNumberFormat="1" applyFont="1"/>
    <xf numFmtId="165" fontId="8" fillId="0" borderId="9" xfId="0" applyNumberFormat="1" applyFont="1" applyBorder="1" applyAlignment="1">
      <alignment horizontal="center" vertical="center"/>
    </xf>
    <xf numFmtId="0" fontId="6" fillId="0" borderId="10" xfId="6" applyFont="1" applyBorder="1" applyAlignment="1">
      <alignment horizontal="left" vertical="center"/>
    </xf>
    <xf numFmtId="165" fontId="8" fillId="0" borderId="11" xfId="0" applyNumberFormat="1" applyFont="1" applyBorder="1" applyAlignment="1">
      <alignment horizontal="center" vertical="center"/>
    </xf>
    <xf numFmtId="0" fontId="6" fillId="0" borderId="13" xfId="6" applyFont="1" applyBorder="1" applyAlignment="1">
      <alignment horizontal="left" vertical="center"/>
    </xf>
    <xf numFmtId="165" fontId="8" fillId="0" borderId="6" xfId="0" applyNumberFormat="1" applyFont="1" applyBorder="1" applyAlignment="1">
      <alignment horizontal="center" vertical="center"/>
    </xf>
    <xf numFmtId="0" fontId="6" fillId="0" borderId="8" xfId="6" applyFont="1" applyBorder="1" applyAlignment="1">
      <alignment horizontal="left" vertical="center"/>
    </xf>
    <xf numFmtId="0" fontId="6" fillId="0" borderId="9" xfId="6" applyFont="1" applyBorder="1" applyAlignment="1">
      <alignment horizontal="left" vertical="center" wrapText="1"/>
    </xf>
    <xf numFmtId="165" fontId="6" fillId="0" borderId="10" xfId="6" applyNumberFormat="1" applyFont="1" applyBorder="1" applyAlignment="1">
      <alignment horizontal="right" vertical="center"/>
    </xf>
    <xf numFmtId="0" fontId="6" fillId="0" borderId="11" xfId="6" applyFont="1" applyBorder="1" applyAlignment="1">
      <alignment horizontal="left" vertical="center" wrapText="1"/>
    </xf>
    <xf numFmtId="165" fontId="6" fillId="0" borderId="12" xfId="6" applyNumberFormat="1" applyFont="1" applyBorder="1" applyAlignment="1">
      <alignment horizontal="right" vertical="center"/>
    </xf>
    <xf numFmtId="165" fontId="6" fillId="0" borderId="13" xfId="6" applyNumberFormat="1" applyFont="1" applyBorder="1" applyAlignment="1">
      <alignment horizontal="right" vertical="center"/>
    </xf>
    <xf numFmtId="165" fontId="6" fillId="0" borderId="9" xfId="6" applyNumberFormat="1" applyFont="1" applyBorder="1" applyAlignment="1">
      <alignment horizontal="right" vertical="center"/>
    </xf>
    <xf numFmtId="165" fontId="6" fillId="0" borderId="11" xfId="6" applyNumberFormat="1" applyFont="1" applyBorder="1" applyAlignment="1">
      <alignment horizontal="right" vertical="center"/>
    </xf>
    <xf numFmtId="0" fontId="6" fillId="0" borderId="6" xfId="6" applyFont="1" applyBorder="1" applyAlignment="1">
      <alignment horizontal="left" vertical="center" wrapText="1"/>
    </xf>
    <xf numFmtId="165" fontId="6" fillId="0" borderId="6" xfId="6" applyNumberFormat="1" applyFont="1" applyBorder="1" applyAlignment="1">
      <alignment horizontal="right" vertical="center"/>
    </xf>
    <xf numFmtId="165" fontId="6" fillId="0" borderId="7" xfId="6" applyNumberFormat="1" applyFont="1" applyBorder="1" applyAlignment="1">
      <alignment horizontal="right" vertical="center"/>
    </xf>
    <xf numFmtId="165" fontId="6" fillId="0" borderId="8" xfId="6" applyNumberFormat="1" applyFont="1" applyBorder="1" applyAlignment="1">
      <alignment horizontal="right" vertical="center"/>
    </xf>
    <xf numFmtId="0" fontId="9" fillId="0" borderId="0" xfId="0" applyFont="1"/>
    <xf numFmtId="0" fontId="5" fillId="0" borderId="0" xfId="7"/>
    <xf numFmtId="0" fontId="6" fillId="0" borderId="1" xfId="7" applyFont="1" applyBorder="1" applyAlignment="1">
      <alignment horizontal="center" vertical="center" wrapText="1"/>
    </xf>
    <xf numFmtId="165" fontId="6" fillId="0" borderId="1" xfId="7" applyNumberFormat="1" applyFont="1" applyBorder="1" applyAlignment="1">
      <alignment horizontal="right" vertical="center"/>
    </xf>
    <xf numFmtId="0" fontId="5" fillId="0" borderId="0" xfId="8"/>
    <xf numFmtId="0" fontId="6" fillId="0" borderId="1" xfId="8" applyFont="1" applyBorder="1" applyAlignment="1">
      <alignment horizontal="center" vertical="center" wrapText="1"/>
    </xf>
    <xf numFmtId="0" fontId="6" fillId="0" borderId="2" xfId="8" applyFont="1" applyBorder="1" applyAlignment="1">
      <alignment horizontal="left" vertical="center" wrapText="1"/>
    </xf>
    <xf numFmtId="168" fontId="6" fillId="0" borderId="2" xfId="8" applyNumberFormat="1" applyFont="1" applyBorder="1" applyAlignment="1">
      <alignment horizontal="right" vertical="center"/>
    </xf>
    <xf numFmtId="0" fontId="6" fillId="0" borderId="0" xfId="8" applyFont="1" applyBorder="1" applyAlignment="1">
      <alignment horizontal="left" vertical="center" wrapText="1"/>
    </xf>
    <xf numFmtId="168" fontId="6" fillId="0" borderId="0" xfId="8" applyNumberFormat="1" applyFont="1" applyBorder="1" applyAlignment="1">
      <alignment horizontal="right" vertical="center"/>
    </xf>
    <xf numFmtId="0" fontId="6" fillId="0" borderId="3" xfId="8" applyFont="1" applyBorder="1" applyAlignment="1">
      <alignment horizontal="left" vertical="center" wrapText="1"/>
    </xf>
    <xf numFmtId="0" fontId="5" fillId="0" borderId="0" xfId="8" applyAlignment="1"/>
    <xf numFmtId="0" fontId="6" fillId="0" borderId="1" xfId="8" applyFont="1" applyBorder="1" applyAlignment="1">
      <alignment horizontal="center" vertical="center"/>
    </xf>
    <xf numFmtId="0" fontId="6" fillId="0" borderId="24" xfId="8" applyFont="1" applyBorder="1" applyAlignment="1">
      <alignment horizontal="center" vertical="center"/>
    </xf>
    <xf numFmtId="168" fontId="6" fillId="0" borderId="25" xfId="8" applyNumberFormat="1" applyFont="1" applyBorder="1" applyAlignment="1">
      <alignment horizontal="right" vertical="center"/>
    </xf>
    <xf numFmtId="168" fontId="6" fillId="0" borderId="15" xfId="8" applyNumberFormat="1" applyFont="1" applyBorder="1" applyAlignment="1">
      <alignment horizontal="right" vertical="center"/>
    </xf>
    <xf numFmtId="168" fontId="6" fillId="0" borderId="16" xfId="8" applyNumberFormat="1" applyFont="1" applyBorder="1" applyAlignment="1">
      <alignment horizontal="right" vertical="center"/>
    </xf>
    <xf numFmtId="0" fontId="6" fillId="0" borderId="26" xfId="8" applyFont="1" applyBorder="1" applyAlignment="1">
      <alignment horizontal="center" vertical="center"/>
    </xf>
    <xf numFmtId="0" fontId="6" fillId="0" borderId="23" xfId="8" applyFont="1" applyBorder="1" applyAlignment="1">
      <alignment horizontal="center" vertical="center"/>
    </xf>
    <xf numFmtId="168" fontId="6" fillId="0" borderId="20" xfId="8" applyNumberFormat="1" applyFont="1" applyBorder="1" applyAlignment="1">
      <alignment horizontal="right" vertical="center"/>
    </xf>
    <xf numFmtId="168" fontId="6" fillId="0" borderId="21" xfId="8" applyNumberFormat="1" applyFont="1" applyBorder="1" applyAlignment="1">
      <alignment horizontal="right" vertical="center"/>
    </xf>
    <xf numFmtId="168" fontId="6" fillId="0" borderId="9" xfId="8" applyNumberFormat="1" applyFont="1" applyBorder="1" applyAlignment="1">
      <alignment horizontal="right" vertical="center"/>
    </xf>
    <xf numFmtId="168" fontId="6" fillId="0" borderId="10" xfId="8" applyNumberFormat="1" applyFont="1" applyBorder="1" applyAlignment="1">
      <alignment horizontal="right" vertical="center"/>
    </xf>
    <xf numFmtId="168" fontId="6" fillId="0" borderId="11" xfId="8" applyNumberFormat="1" applyFont="1" applyBorder="1" applyAlignment="1">
      <alignment horizontal="right" vertical="center"/>
    </xf>
    <xf numFmtId="168" fontId="6" fillId="0" borderId="12" xfId="8" applyNumberFormat="1" applyFont="1" applyBorder="1" applyAlignment="1">
      <alignment horizontal="right" vertical="center"/>
    </xf>
    <xf numFmtId="168" fontId="6" fillId="0" borderId="13" xfId="8" applyNumberFormat="1" applyFont="1" applyBorder="1" applyAlignment="1">
      <alignment horizontal="right" vertical="center"/>
    </xf>
    <xf numFmtId="0" fontId="6" fillId="0" borderId="20" xfId="8" applyFont="1" applyBorder="1" applyAlignment="1">
      <alignment horizontal="left" vertical="center"/>
    </xf>
    <xf numFmtId="0" fontId="6" fillId="0" borderId="9" xfId="8" applyFont="1" applyBorder="1" applyAlignment="1">
      <alignment horizontal="left" vertical="center"/>
    </xf>
    <xf numFmtId="0" fontId="6" fillId="0" borderId="11" xfId="8" applyFont="1" applyBorder="1" applyAlignment="1">
      <alignment horizontal="left" vertical="center"/>
    </xf>
    <xf numFmtId="0" fontId="7" fillId="0" borderId="9" xfId="8" applyFont="1" applyBorder="1" applyAlignment="1">
      <alignment horizontal="center" vertical="center" wrapText="1"/>
    </xf>
    <xf numFmtId="0" fontId="6" fillId="0" borderId="25" xfId="8" applyFont="1" applyBorder="1" applyAlignment="1">
      <alignment horizontal="center" vertical="center"/>
    </xf>
    <xf numFmtId="0" fontId="6" fillId="0" borderId="2" xfId="8" applyFont="1" applyBorder="1" applyAlignment="1">
      <alignment horizontal="center" vertical="center"/>
    </xf>
    <xf numFmtId="0" fontId="6" fillId="0" borderId="20" xfId="8" applyFont="1" applyBorder="1" applyAlignment="1">
      <alignment horizontal="center" vertical="center"/>
    </xf>
    <xf numFmtId="0" fontId="6" fillId="0" borderId="21" xfId="8" applyFont="1" applyBorder="1" applyAlignment="1">
      <alignment horizontal="center" vertical="center"/>
    </xf>
    <xf numFmtId="0" fontId="10" fillId="0" borderId="0" xfId="0" applyFont="1"/>
    <xf numFmtId="165" fontId="6" fillId="0" borderId="2" xfId="8" applyNumberFormat="1" applyFont="1" applyBorder="1" applyAlignment="1">
      <alignment horizontal="right" vertical="center"/>
    </xf>
    <xf numFmtId="165" fontId="6" fillId="0" borderId="0" xfId="8" applyNumberFormat="1" applyFont="1" applyBorder="1" applyAlignment="1">
      <alignment horizontal="right" vertical="center"/>
    </xf>
    <xf numFmtId="165" fontId="6" fillId="0" borderId="3" xfId="8" applyNumberFormat="1" applyFont="1" applyBorder="1" applyAlignment="1">
      <alignment horizontal="right" vertical="center"/>
    </xf>
    <xf numFmtId="0" fontId="6" fillId="0" borderId="2" xfId="8" applyFont="1" applyBorder="1" applyAlignment="1">
      <alignment wrapText="1"/>
    </xf>
    <xf numFmtId="0" fontId="7" fillId="0" borderId="2" xfId="8" applyFont="1" applyBorder="1" applyAlignment="1">
      <alignment horizontal="center" wrapText="1"/>
    </xf>
    <xf numFmtId="0" fontId="5" fillId="0" borderId="0" xfId="9"/>
    <xf numFmtId="0" fontId="6" fillId="0" borderId="1" xfId="9" applyFont="1" applyBorder="1" applyAlignment="1">
      <alignment horizontal="center" vertical="center" wrapText="1"/>
    </xf>
    <xf numFmtId="0" fontId="6" fillId="0" borderId="2" xfId="9" applyFont="1" applyBorder="1" applyAlignment="1">
      <alignment horizontal="left" vertical="center" wrapText="1"/>
    </xf>
    <xf numFmtId="165" fontId="6" fillId="0" borderId="2" xfId="9" applyNumberFormat="1" applyFont="1" applyBorder="1" applyAlignment="1">
      <alignment horizontal="right" vertical="center"/>
    </xf>
    <xf numFmtId="0" fontId="6" fillId="0" borderId="0" xfId="9" applyFont="1" applyBorder="1" applyAlignment="1">
      <alignment horizontal="left" vertical="center" wrapText="1"/>
    </xf>
    <xf numFmtId="165" fontId="6" fillId="0" borderId="0" xfId="9" applyNumberFormat="1" applyFont="1" applyBorder="1" applyAlignment="1">
      <alignment horizontal="right" vertical="center"/>
    </xf>
    <xf numFmtId="0" fontId="6" fillId="0" borderId="3" xfId="9" applyFont="1" applyBorder="1" applyAlignment="1">
      <alignment horizontal="left" vertical="center" wrapText="1"/>
    </xf>
    <xf numFmtId="165" fontId="6" fillId="0" borderId="3" xfId="9" applyNumberFormat="1" applyFont="1" applyBorder="1" applyAlignment="1">
      <alignment horizontal="right" vertical="center"/>
    </xf>
    <xf numFmtId="0" fontId="6" fillId="0" borderId="2" xfId="3" applyFont="1" applyBorder="1" applyAlignment="1">
      <alignment horizontal="center" vertical="center" wrapText="1"/>
    </xf>
    <xf numFmtId="0" fontId="6" fillId="0" borderId="20" xfId="3" applyFont="1" applyBorder="1" applyAlignment="1">
      <alignment horizontal="center" vertical="center" wrapText="1"/>
    </xf>
    <xf numFmtId="0" fontId="6" fillId="0" borderId="21" xfId="3" applyFont="1" applyBorder="1" applyAlignment="1">
      <alignment horizontal="center" vertical="center" wrapText="1"/>
    </xf>
    <xf numFmtId="165" fontId="4" fillId="0" borderId="0" xfId="0" applyNumberFormat="1" applyFont="1" applyBorder="1"/>
    <xf numFmtId="165" fontId="4" fillId="0" borderId="10" xfId="0" applyNumberFormat="1" applyFont="1" applyBorder="1"/>
    <xf numFmtId="165" fontId="4" fillId="0" borderId="12" xfId="0" applyNumberFormat="1" applyFont="1" applyBorder="1"/>
    <xf numFmtId="165" fontId="4" fillId="0" borderId="13" xfId="0" applyNumberFormat="1" applyFont="1" applyBorder="1"/>
    <xf numFmtId="165" fontId="4" fillId="0" borderId="15" xfId="0" applyNumberFormat="1" applyFont="1" applyBorder="1"/>
    <xf numFmtId="165" fontId="4" fillId="0" borderId="16" xfId="0" applyNumberFormat="1" applyFont="1" applyBorder="1"/>
    <xf numFmtId="165" fontId="4" fillId="0" borderId="9" xfId="0" applyNumberFormat="1" applyFont="1" applyBorder="1"/>
    <xf numFmtId="165" fontId="4" fillId="0" borderId="11" xfId="0" applyNumberFormat="1" applyFont="1" applyBorder="1"/>
    <xf numFmtId="165" fontId="4" fillId="0" borderId="14" xfId="0" applyNumberFormat="1" applyFont="1" applyBorder="1"/>
    <xf numFmtId="165" fontId="4" fillId="0" borderId="7" xfId="0" applyNumberFormat="1" applyFont="1" applyBorder="1"/>
    <xf numFmtId="165" fontId="4" fillId="0" borderId="6" xfId="0" applyNumberFormat="1" applyFont="1" applyBorder="1"/>
    <xf numFmtId="165" fontId="4" fillId="0" borderId="8" xfId="0" applyNumberFormat="1" applyFont="1" applyBorder="1"/>
    <xf numFmtId="165" fontId="6" fillId="0" borderId="0" xfId="10" applyNumberFormat="1" applyFont="1" applyBorder="1" applyAlignment="1">
      <alignment horizontal="right" vertical="center"/>
    </xf>
    <xf numFmtId="0" fontId="5" fillId="0" borderId="0" xfId="10" applyAlignment="1"/>
    <xf numFmtId="0" fontId="6" fillId="0" borderId="0" xfId="10" applyFont="1" applyBorder="1" applyAlignment="1">
      <alignment horizontal="left" vertical="center"/>
    </xf>
    <xf numFmtId="165" fontId="6" fillId="0" borderId="10" xfId="10" applyNumberFormat="1" applyFont="1" applyBorder="1" applyAlignment="1">
      <alignment horizontal="right" vertical="center"/>
    </xf>
    <xf numFmtId="0" fontId="6" fillId="0" borderId="12" xfId="10" applyFont="1" applyBorder="1" applyAlignment="1">
      <alignment horizontal="left" vertical="center"/>
    </xf>
    <xf numFmtId="165" fontId="6" fillId="0" borderId="12" xfId="10" applyNumberFormat="1" applyFont="1" applyBorder="1" applyAlignment="1">
      <alignment horizontal="right" vertical="center"/>
    </xf>
    <xf numFmtId="165" fontId="6" fillId="0" borderId="13" xfId="10" applyNumberFormat="1" applyFont="1" applyBorder="1" applyAlignment="1">
      <alignment horizontal="right" vertical="center"/>
    </xf>
    <xf numFmtId="0" fontId="6" fillId="0" borderId="2" xfId="10" applyFont="1" applyBorder="1" applyAlignment="1">
      <alignment horizontal="center" vertical="center"/>
    </xf>
    <xf numFmtId="0" fontId="6" fillId="0" borderId="21" xfId="10" applyFont="1" applyBorder="1" applyAlignment="1">
      <alignment horizontal="center" vertical="center"/>
    </xf>
    <xf numFmtId="0" fontId="6" fillId="0" borderId="7" xfId="10" applyFont="1" applyBorder="1" applyAlignment="1">
      <alignment horizontal="left" vertical="center"/>
    </xf>
    <xf numFmtId="165" fontId="6" fillId="0" borderId="7" xfId="10" applyNumberFormat="1" applyFont="1" applyBorder="1" applyAlignment="1">
      <alignment horizontal="right" vertical="center"/>
    </xf>
    <xf numFmtId="165" fontId="6" fillId="0" borderId="8" xfId="10" applyNumberFormat="1" applyFont="1" applyBorder="1" applyAlignment="1">
      <alignment horizontal="right" vertical="center"/>
    </xf>
    <xf numFmtId="0" fontId="6" fillId="0" borderId="20" xfId="10" applyFont="1" applyBorder="1" applyAlignment="1">
      <alignment horizontal="center" vertical="center"/>
    </xf>
    <xf numFmtId="165" fontId="6" fillId="0" borderId="6" xfId="10" applyNumberFormat="1" applyFont="1" applyBorder="1" applyAlignment="1">
      <alignment horizontal="right" vertical="center"/>
    </xf>
    <xf numFmtId="165" fontId="6" fillId="0" borderId="9" xfId="10" applyNumberFormat="1" applyFont="1" applyBorder="1" applyAlignment="1">
      <alignment horizontal="right" vertical="center"/>
    </xf>
    <xf numFmtId="165" fontId="6" fillId="0" borderId="11" xfId="10" applyNumberFormat="1" applyFont="1" applyBorder="1" applyAlignment="1">
      <alignment horizontal="right" vertical="center"/>
    </xf>
    <xf numFmtId="0" fontId="6" fillId="0" borderId="1" xfId="11" applyFont="1" applyBorder="1" applyAlignment="1">
      <alignment horizontal="center" vertical="center" wrapText="1"/>
    </xf>
    <xf numFmtId="165" fontId="6" fillId="0" borderId="2" xfId="11" applyNumberFormat="1" applyFont="1" applyBorder="1" applyAlignment="1">
      <alignment horizontal="right" vertical="center"/>
    </xf>
    <xf numFmtId="165" fontId="6" fillId="0" borderId="0" xfId="11" applyNumberFormat="1" applyFont="1" applyBorder="1" applyAlignment="1">
      <alignment horizontal="right" vertical="center"/>
    </xf>
    <xf numFmtId="165" fontId="6" fillId="0" borderId="3" xfId="11" applyNumberFormat="1" applyFont="1" applyBorder="1" applyAlignment="1">
      <alignment horizontal="right" vertical="center"/>
    </xf>
    <xf numFmtId="0" fontId="5" fillId="0" borderId="0" xfId="11" applyAlignment="1"/>
    <xf numFmtId="0" fontId="6" fillId="0" borderId="2" xfId="11" applyFont="1" applyBorder="1" applyAlignment="1">
      <alignment horizontal="left" vertical="center"/>
    </xf>
    <xf numFmtId="0" fontId="6" fillId="0" borderId="0" xfId="11" applyFont="1" applyBorder="1" applyAlignment="1">
      <alignment horizontal="left" vertical="center"/>
    </xf>
    <xf numFmtId="0" fontId="6" fillId="0" borderId="3" xfId="11" applyFont="1" applyBorder="1" applyAlignment="1">
      <alignment horizontal="left" vertical="center"/>
    </xf>
    <xf numFmtId="0" fontId="5" fillId="0" borderId="0" xfId="11" applyAlignment="1">
      <alignment wrapText="1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  <xf numFmtId="0" fontId="11" fillId="0" borderId="0" xfId="0" applyFont="1" applyAlignment="1">
      <alignment horizontal="center" vertical="center" wrapText="1"/>
    </xf>
    <xf numFmtId="0" fontId="3" fillId="0" borderId="1" xfId="2" applyFont="1" applyBorder="1" applyAlignment="1">
      <alignment horizontal="left"/>
    </xf>
    <xf numFmtId="0" fontId="3" fillId="0" borderId="2" xfId="2" applyFont="1" applyBorder="1" applyAlignment="1">
      <alignment horizontal="left" vertical="center"/>
    </xf>
    <xf numFmtId="0" fontId="3" fillId="0" borderId="0" xfId="2" applyFont="1" applyBorder="1" applyAlignment="1">
      <alignment horizontal="left" vertical="center"/>
    </xf>
    <xf numFmtId="0" fontId="3" fillId="0" borderId="4" xfId="2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0" fontId="3" fillId="0" borderId="17" xfId="3" applyFont="1" applyBorder="1" applyAlignment="1">
      <alignment horizontal="center" vertical="center" wrapText="1"/>
    </xf>
    <xf numFmtId="0" fontId="3" fillId="0" borderId="18" xfId="3" applyFont="1" applyBorder="1" applyAlignment="1">
      <alignment horizontal="center" vertical="center" wrapText="1"/>
    </xf>
    <xf numFmtId="0" fontId="3" fillId="0" borderId="19" xfId="3" applyFont="1" applyBorder="1" applyAlignment="1">
      <alignment horizontal="center" vertical="center" wrapText="1"/>
    </xf>
    <xf numFmtId="0" fontId="6" fillId="0" borderId="14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3" fillId="0" borderId="0" xfId="3" applyFont="1" applyBorder="1" applyAlignment="1">
      <alignment horizontal="left" vertical="center" wrapText="1"/>
    </xf>
    <xf numFmtId="0" fontId="3" fillId="0" borderId="3" xfId="3" applyFont="1" applyBorder="1" applyAlignment="1">
      <alignment horizontal="left" vertical="center" wrapText="1"/>
    </xf>
    <xf numFmtId="0" fontId="3" fillId="0" borderId="2" xfId="3" applyFont="1" applyBorder="1" applyAlignment="1">
      <alignment horizontal="left" wrapText="1"/>
    </xf>
    <xf numFmtId="0" fontId="3" fillId="0" borderId="0" xfId="3" applyFont="1" applyBorder="1" applyAlignment="1">
      <alignment horizontal="left" wrapText="1"/>
    </xf>
    <xf numFmtId="0" fontId="3" fillId="0" borderId="3" xfId="3" applyFont="1" applyBorder="1" applyAlignment="1">
      <alignment horizontal="left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left" vertical="center" wrapText="1"/>
    </xf>
    <xf numFmtId="0" fontId="7" fillId="0" borderId="14" xfId="5" applyFont="1" applyBorder="1" applyAlignment="1">
      <alignment horizontal="center" vertical="center"/>
    </xf>
    <xf numFmtId="0" fontId="7" fillId="0" borderId="27" xfId="5" applyFont="1" applyBorder="1" applyAlignment="1">
      <alignment horizontal="center" vertical="center"/>
    </xf>
    <xf numFmtId="0" fontId="7" fillId="0" borderId="2" xfId="4" applyFont="1" applyBorder="1" applyAlignment="1">
      <alignment horizontal="center" vertical="center" wrapText="1"/>
    </xf>
    <xf numFmtId="0" fontId="7" fillId="0" borderId="3" xfId="4" applyFont="1" applyBorder="1" applyAlignment="1">
      <alignment horizontal="center" vertical="center" wrapText="1"/>
    </xf>
    <xf numFmtId="0" fontId="6" fillId="0" borderId="2" xfId="4" applyFont="1" applyBorder="1" applyAlignment="1">
      <alignment horizontal="left" wrapText="1"/>
    </xf>
    <xf numFmtId="0" fontId="6" fillId="0" borderId="3" xfId="4" applyFont="1" applyBorder="1" applyAlignment="1">
      <alignment horizontal="left" wrapText="1"/>
    </xf>
    <xf numFmtId="0" fontId="6" fillId="0" borderId="8" xfId="6" applyFont="1" applyBorder="1" applyAlignment="1">
      <alignment horizontal="center" vertical="center" wrapText="1"/>
    </xf>
    <xf numFmtId="0" fontId="6" fillId="0" borderId="10" xfId="6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7" fillId="0" borderId="6" xfId="6" applyFont="1" applyBorder="1" applyAlignment="1">
      <alignment horizontal="center" vertical="center" wrapText="1"/>
    </xf>
    <xf numFmtId="0" fontId="7" fillId="0" borderId="9" xfId="6" applyFont="1" applyBorder="1" applyAlignment="1">
      <alignment horizontal="center" vertical="center" wrapText="1"/>
    </xf>
    <xf numFmtId="0" fontId="6" fillId="0" borderId="6" xfId="6" applyFont="1" applyBorder="1" applyAlignment="1">
      <alignment horizontal="center" vertical="center" wrapText="1"/>
    </xf>
    <xf numFmtId="0" fontId="6" fillId="0" borderId="9" xfId="6" applyFont="1" applyBorder="1" applyAlignment="1">
      <alignment horizontal="center" vertical="center" wrapText="1"/>
    </xf>
    <xf numFmtId="0" fontId="6" fillId="0" borderId="7" xfId="6" applyFont="1" applyBorder="1" applyAlignment="1">
      <alignment horizontal="center" vertical="center" wrapText="1"/>
    </xf>
    <xf numFmtId="0" fontId="6" fillId="0" borderId="0" xfId="6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 vertical="center" wrapText="1"/>
    </xf>
    <xf numFmtId="0" fontId="7" fillId="0" borderId="6" xfId="8" applyFont="1" applyBorder="1" applyAlignment="1">
      <alignment horizontal="center" vertical="center" wrapText="1"/>
    </xf>
    <xf numFmtId="0" fontId="7" fillId="0" borderId="9" xfId="8" applyFont="1" applyBorder="1" applyAlignment="1">
      <alignment horizontal="center" vertical="center" wrapText="1"/>
    </xf>
    <xf numFmtId="0" fontId="7" fillId="0" borderId="22" xfId="8" applyFont="1" applyBorder="1" applyAlignment="1">
      <alignment horizontal="center" vertical="center" wrapText="1"/>
    </xf>
    <xf numFmtId="0" fontId="6" fillId="0" borderId="15" xfId="3" applyFont="1" applyBorder="1" applyAlignment="1">
      <alignment horizontal="center" vertical="center" wrapText="1"/>
    </xf>
    <xf numFmtId="0" fontId="6" fillId="0" borderId="18" xfId="3" applyFont="1" applyBorder="1" applyAlignment="1">
      <alignment horizontal="center" vertical="center" wrapText="1"/>
    </xf>
    <xf numFmtId="0" fontId="6" fillId="0" borderId="17" xfId="3" applyFont="1" applyBorder="1" applyAlignment="1">
      <alignment horizontal="center" vertical="center" wrapText="1"/>
    </xf>
    <xf numFmtId="0" fontId="6" fillId="0" borderId="19" xfId="3" applyFont="1" applyBorder="1" applyAlignment="1">
      <alignment horizontal="center" vertical="center" wrapText="1"/>
    </xf>
    <xf numFmtId="0" fontId="6" fillId="0" borderId="0" xfId="9" applyFont="1" applyBorder="1" applyAlignment="1">
      <alignment horizontal="left" vertical="center" wrapText="1"/>
    </xf>
    <xf numFmtId="0" fontId="6" fillId="0" borderId="3" xfId="9" applyFont="1" applyBorder="1" applyAlignment="1">
      <alignment horizontal="left" vertical="center" wrapText="1"/>
    </xf>
    <xf numFmtId="0" fontId="6" fillId="0" borderId="2" xfId="9" applyFont="1" applyBorder="1" applyAlignment="1">
      <alignment horizontal="left" wrapText="1"/>
    </xf>
    <xf numFmtId="0" fontId="6" fillId="0" borderId="0" xfId="9" applyFont="1" applyBorder="1" applyAlignment="1">
      <alignment horizontal="left" wrapText="1"/>
    </xf>
    <xf numFmtId="0" fontId="6" fillId="0" borderId="3" xfId="9" applyFont="1" applyBorder="1" applyAlignment="1">
      <alignment horizontal="left" wrapText="1"/>
    </xf>
    <xf numFmtId="0" fontId="6" fillId="0" borderId="1" xfId="9" applyFont="1" applyBorder="1" applyAlignment="1">
      <alignment horizontal="center" vertical="center" wrapText="1"/>
    </xf>
    <xf numFmtId="0" fontId="6" fillId="0" borderId="2" xfId="9" applyFont="1" applyBorder="1" applyAlignment="1">
      <alignment horizontal="left" vertical="center" wrapText="1"/>
    </xf>
    <xf numFmtId="0" fontId="6" fillId="0" borderId="9" xfId="10" applyFont="1" applyBorder="1" applyAlignment="1">
      <alignment horizontal="left" vertical="center" wrapText="1"/>
    </xf>
    <xf numFmtId="0" fontId="6" fillId="0" borderId="6" xfId="10" applyFont="1" applyBorder="1" applyAlignment="1">
      <alignment horizontal="left" vertical="center" wrapText="1"/>
    </xf>
    <xf numFmtId="0" fontId="6" fillId="0" borderId="11" xfId="10" applyFont="1" applyBorder="1" applyAlignment="1">
      <alignment horizontal="left" vertical="center" wrapText="1"/>
    </xf>
    <xf numFmtId="0" fontId="6" fillId="0" borderId="6" xfId="3" applyFont="1" applyBorder="1" applyAlignment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6" fillId="0" borderId="6" xfId="10" applyFont="1" applyBorder="1" applyAlignment="1">
      <alignment horizontal="left"/>
    </xf>
    <xf numFmtId="0" fontId="6" fillId="0" borderId="7" xfId="10" applyFont="1" applyBorder="1" applyAlignment="1">
      <alignment horizontal="left"/>
    </xf>
    <xf numFmtId="0" fontId="6" fillId="0" borderId="9" xfId="10" applyFont="1" applyBorder="1" applyAlignment="1">
      <alignment horizontal="left"/>
    </xf>
    <xf numFmtId="0" fontId="6" fillId="0" borderId="0" xfId="10" applyFont="1" applyBorder="1" applyAlignment="1">
      <alignment horizontal="left"/>
    </xf>
  </cellXfs>
  <cellStyles count="12">
    <cellStyle name="Normální" xfId="0" builtinId="0"/>
    <cellStyle name="Normální_iniciace" xfId="5"/>
    <cellStyle name="Normální_internet" xfId="8"/>
    <cellStyle name="Normální_List1" xfId="2"/>
    <cellStyle name="Normální_List2" xfId="3"/>
    <cellStyle name="Normální_List3" xfId="4"/>
    <cellStyle name="Normální_List4" xfId="6"/>
    <cellStyle name="Normální_List8" xfId="9"/>
    <cellStyle name="Normální_riziko rozvoje poruch" xfId="10"/>
    <cellStyle name="Normální_rizikovost" xfId="7"/>
    <cellStyle name="Normální_volnočasové aktivity" xfId="11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Kouření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prevalence!$K$5</c:f>
              <c:strCache>
                <c:ptCount val="1"/>
                <c:pt idx="0">
                  <c:v>kouření někdy v životě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prevalence!$L$3:$Q$4</c:f>
              <c:multiLvlStrCache>
                <c:ptCount val="6"/>
                <c:lvl>
                  <c:pt idx="1">
                    <c:v>muž</c:v>
                  </c:pt>
                  <c:pt idx="2">
                    <c:v>žena</c:v>
                  </c:pt>
                  <c:pt idx="3">
                    <c:v>SOU</c:v>
                  </c:pt>
                  <c:pt idx="4">
                    <c:v>SOŠ</c:v>
                  </c:pt>
                  <c:pt idx="5">
                    <c:v>gymnázium</c:v>
                  </c:pt>
                </c:lvl>
                <c:lvl>
                  <c:pt idx="0">
                    <c:v>všichni 16letí</c:v>
                  </c:pt>
                  <c:pt idx="1">
                    <c:v>pohlaví</c:v>
                  </c:pt>
                  <c:pt idx="3">
                    <c:v>typ školy</c:v>
                  </c:pt>
                </c:lvl>
              </c:multiLvlStrCache>
            </c:multiLvlStrRef>
          </c:cat>
          <c:val>
            <c:numRef>
              <c:f>prevalence!$L$5:$Q$5</c:f>
              <c:numCache>
                <c:formatCode>0.0%</c:formatCode>
                <c:ptCount val="6"/>
                <c:pt idx="0">
                  <c:v>0.61084497736800913</c:v>
                </c:pt>
                <c:pt idx="1">
                  <c:v>0.60492646998306543</c:v>
                </c:pt>
                <c:pt idx="2">
                  <c:v>0.61698090491568081</c:v>
                </c:pt>
                <c:pt idx="3">
                  <c:v>0.62893807344322816</c:v>
                </c:pt>
                <c:pt idx="4">
                  <c:v>0.64734434535437957</c:v>
                </c:pt>
                <c:pt idx="5">
                  <c:v>0.40907505665892119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B7-408C-A783-9F79525D7269}"/>
            </c:ext>
          </c:extLst>
        </c:ser>
        <c:ser>
          <c:idx val="1"/>
          <c:order val="1"/>
          <c:tx>
            <c:strRef>
              <c:f>prevalence!$K$6</c:f>
              <c:strCache>
                <c:ptCount val="1"/>
                <c:pt idx="0">
                  <c:v>kouření v posledních 30 dnech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prevalence!$L$3:$Q$4</c:f>
              <c:multiLvlStrCache>
                <c:ptCount val="6"/>
                <c:lvl>
                  <c:pt idx="1">
                    <c:v>muž</c:v>
                  </c:pt>
                  <c:pt idx="2">
                    <c:v>žena</c:v>
                  </c:pt>
                  <c:pt idx="3">
                    <c:v>SOU</c:v>
                  </c:pt>
                  <c:pt idx="4">
                    <c:v>SOŠ</c:v>
                  </c:pt>
                  <c:pt idx="5">
                    <c:v>gymnázium</c:v>
                  </c:pt>
                </c:lvl>
                <c:lvl>
                  <c:pt idx="0">
                    <c:v>všichni 16letí</c:v>
                  </c:pt>
                  <c:pt idx="1">
                    <c:v>pohlaví</c:v>
                  </c:pt>
                  <c:pt idx="3">
                    <c:v>typ školy</c:v>
                  </c:pt>
                </c:lvl>
              </c:multiLvlStrCache>
            </c:multiLvlStrRef>
          </c:cat>
          <c:val>
            <c:numRef>
              <c:f>prevalence!$L$6:$Q$6</c:f>
              <c:numCache>
                <c:formatCode>0.0%</c:formatCode>
                <c:ptCount val="6"/>
                <c:pt idx="0">
                  <c:v>0.34560520934849104</c:v>
                </c:pt>
                <c:pt idx="1">
                  <c:v>0.32139969013359154</c:v>
                </c:pt>
                <c:pt idx="2">
                  <c:v>0.37064423230133847</c:v>
                </c:pt>
                <c:pt idx="3">
                  <c:v>0.37428791986515442</c:v>
                </c:pt>
                <c:pt idx="4">
                  <c:v>0.37742181202842601</c:v>
                </c:pt>
                <c:pt idx="5">
                  <c:v>0.14919017766070181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DB7-408C-A783-9F79525D7269}"/>
            </c:ext>
          </c:extLst>
        </c:ser>
        <c:ser>
          <c:idx val="2"/>
          <c:order val="2"/>
          <c:tx>
            <c:strRef>
              <c:f>prevalence!$K$7</c:f>
              <c:strCache>
                <c:ptCount val="1"/>
                <c:pt idx="0">
                  <c:v>denní kouření v posledních 30 dnech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prevalence!$L$3:$Q$4</c:f>
              <c:multiLvlStrCache>
                <c:ptCount val="6"/>
                <c:lvl>
                  <c:pt idx="1">
                    <c:v>muž</c:v>
                  </c:pt>
                  <c:pt idx="2">
                    <c:v>žena</c:v>
                  </c:pt>
                  <c:pt idx="3">
                    <c:v>SOU</c:v>
                  </c:pt>
                  <c:pt idx="4">
                    <c:v>SOŠ</c:v>
                  </c:pt>
                  <c:pt idx="5">
                    <c:v>gymnázium</c:v>
                  </c:pt>
                </c:lvl>
                <c:lvl>
                  <c:pt idx="0">
                    <c:v>všichni 16letí</c:v>
                  </c:pt>
                  <c:pt idx="1">
                    <c:v>pohlaví</c:v>
                  </c:pt>
                  <c:pt idx="3">
                    <c:v>typ školy</c:v>
                  </c:pt>
                </c:lvl>
              </c:multiLvlStrCache>
            </c:multiLvlStrRef>
          </c:cat>
          <c:val>
            <c:numRef>
              <c:f>prevalence!$L$7:$Q$7</c:f>
              <c:numCache>
                <c:formatCode>0.0%</c:formatCode>
                <c:ptCount val="6"/>
                <c:pt idx="0">
                  <c:v>0.20345540040913315</c:v>
                </c:pt>
                <c:pt idx="1">
                  <c:v>0.22925177499781349</c:v>
                </c:pt>
                <c:pt idx="2">
                  <c:v>0.17644086366112227</c:v>
                </c:pt>
                <c:pt idx="3">
                  <c:v>0.33663173025522192</c:v>
                </c:pt>
                <c:pt idx="4">
                  <c:v>0.19240714173716797</c:v>
                </c:pt>
                <c:pt idx="5">
                  <c:v>3.7471841979676311E-2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DB7-408C-A783-9F79525D726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7549088"/>
        <c:axId val="427554968"/>
      </c:barChart>
      <c:catAx>
        <c:axId val="427549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27554968"/>
        <c:crosses val="autoZero"/>
        <c:auto val="1"/>
        <c:lblAlgn val="ctr"/>
        <c:lblOffset val="100"/>
        <c:noMultiLvlLbl val="0"/>
      </c:catAx>
      <c:valAx>
        <c:axId val="427554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27549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'hazardní hraní'!$B$29</c:f>
              <c:strCache>
                <c:ptCount val="1"/>
                <c:pt idx="0">
                  <c:v>hrál/a jakoukoliv hazardní hru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'hazardní hraní'!$C$27:$H$28</c:f>
              <c:multiLvlStrCache>
                <c:ptCount val="6"/>
                <c:lvl>
                  <c:pt idx="1">
                    <c:v>muž</c:v>
                  </c:pt>
                  <c:pt idx="2">
                    <c:v>žena</c:v>
                  </c:pt>
                  <c:pt idx="3">
                    <c:v>SOU</c:v>
                  </c:pt>
                  <c:pt idx="4">
                    <c:v>SOŠ</c:v>
                  </c:pt>
                  <c:pt idx="5">
                    <c:v>gymnázium</c:v>
                  </c:pt>
                </c:lvl>
                <c:lvl>
                  <c:pt idx="0">
                    <c:v>všichni 16letí</c:v>
                  </c:pt>
                  <c:pt idx="1">
                    <c:v>pohlaví</c:v>
                  </c:pt>
                  <c:pt idx="3">
                    <c:v>typ školy</c:v>
                  </c:pt>
                </c:lvl>
              </c:multiLvlStrCache>
            </c:multiLvlStrRef>
          </c:cat>
          <c:val>
            <c:numRef>
              <c:f>'hazardní hraní'!$C$29:$H$29</c:f>
              <c:numCache>
                <c:formatCode>###0.0%</c:formatCode>
                <c:ptCount val="6"/>
                <c:pt idx="0">
                  <c:v>0.13375142918075936</c:v>
                </c:pt>
                <c:pt idx="1">
                  <c:v>0.20713950138990955</c:v>
                </c:pt>
                <c:pt idx="2">
                  <c:v>5.6562029599983382E-2</c:v>
                </c:pt>
                <c:pt idx="3">
                  <c:v>0.17550469123576021</c:v>
                </c:pt>
                <c:pt idx="4">
                  <c:v>0.1214142174341049</c:v>
                </c:pt>
                <c:pt idx="5">
                  <c:v>0.12928132059289682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BEA-41CD-B7F9-5654F793F80B}"/>
            </c:ext>
          </c:extLst>
        </c:ser>
        <c:ser>
          <c:idx val="1"/>
          <c:order val="1"/>
          <c:tx>
            <c:strRef>
              <c:f>'hazardní hraní'!$B$30</c:f>
              <c:strCache>
                <c:ptCount val="1"/>
                <c:pt idx="0">
                  <c:v>hrál/a nějakou hru kromě loterií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'hazardní hraní'!$C$27:$H$28</c:f>
              <c:multiLvlStrCache>
                <c:ptCount val="6"/>
                <c:lvl>
                  <c:pt idx="1">
                    <c:v>muž</c:v>
                  </c:pt>
                  <c:pt idx="2">
                    <c:v>žena</c:v>
                  </c:pt>
                  <c:pt idx="3">
                    <c:v>SOU</c:v>
                  </c:pt>
                  <c:pt idx="4">
                    <c:v>SOŠ</c:v>
                  </c:pt>
                  <c:pt idx="5">
                    <c:v>gymnázium</c:v>
                  </c:pt>
                </c:lvl>
                <c:lvl>
                  <c:pt idx="0">
                    <c:v>všichni 16letí</c:v>
                  </c:pt>
                  <c:pt idx="1">
                    <c:v>pohlaví</c:v>
                  </c:pt>
                  <c:pt idx="3">
                    <c:v>typ školy</c:v>
                  </c:pt>
                </c:lvl>
              </c:multiLvlStrCache>
            </c:multiLvlStrRef>
          </c:cat>
          <c:val>
            <c:numRef>
              <c:f>'hazardní hraní'!$C$30:$H$30</c:f>
              <c:numCache>
                <c:formatCode>###0.0%</c:formatCode>
                <c:ptCount val="6"/>
                <c:pt idx="0">
                  <c:v>9.2421458644864826E-2</c:v>
                </c:pt>
                <c:pt idx="1">
                  <c:v>0.15385455357617137</c:v>
                </c:pt>
                <c:pt idx="2">
                  <c:v>2.7650954473624353E-2</c:v>
                </c:pt>
                <c:pt idx="3">
                  <c:v>0.13998494848455614</c:v>
                </c:pt>
                <c:pt idx="4">
                  <c:v>7.7759220416221866E-2</c:v>
                </c:pt>
                <c:pt idx="5">
                  <c:v>8.203159853001056E-2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BEA-41CD-B7F9-5654F793F80B}"/>
            </c:ext>
          </c:extLst>
        </c:ser>
        <c:ser>
          <c:idx val="2"/>
          <c:order val="2"/>
          <c:tx>
            <c:strRef>
              <c:f>'hazardní hraní'!$B$31</c:f>
              <c:strCache>
                <c:ptCount val="1"/>
                <c:pt idx="0">
                  <c:v>hrací automaty, VLT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'hazardní hraní'!$C$27:$H$28</c:f>
              <c:multiLvlStrCache>
                <c:ptCount val="6"/>
                <c:lvl>
                  <c:pt idx="1">
                    <c:v>muž</c:v>
                  </c:pt>
                  <c:pt idx="2">
                    <c:v>žena</c:v>
                  </c:pt>
                  <c:pt idx="3">
                    <c:v>SOU</c:v>
                  </c:pt>
                  <c:pt idx="4">
                    <c:v>SOŠ</c:v>
                  </c:pt>
                  <c:pt idx="5">
                    <c:v>gymnázium</c:v>
                  </c:pt>
                </c:lvl>
                <c:lvl>
                  <c:pt idx="0">
                    <c:v>všichni 16letí</c:v>
                  </c:pt>
                  <c:pt idx="1">
                    <c:v>pohlaví</c:v>
                  </c:pt>
                  <c:pt idx="3">
                    <c:v>typ školy</c:v>
                  </c:pt>
                </c:lvl>
              </c:multiLvlStrCache>
            </c:multiLvlStrRef>
          </c:cat>
          <c:val>
            <c:numRef>
              <c:f>'hazardní hraní'!$C$31:$H$31</c:f>
              <c:numCache>
                <c:formatCode>###0.0%</c:formatCode>
                <c:ptCount val="6"/>
                <c:pt idx="0">
                  <c:v>1.2484955458157542E-2</c:v>
                </c:pt>
                <c:pt idx="1">
                  <c:v>1.638964372560359E-2</c:v>
                </c:pt>
                <c:pt idx="2">
                  <c:v>8.3681414184806503E-3</c:v>
                </c:pt>
                <c:pt idx="3">
                  <c:v>0</c:v>
                </c:pt>
                <c:pt idx="4">
                  <c:v>1.838717763678592E-2</c:v>
                </c:pt>
                <c:pt idx="5">
                  <c:v>5.5149902483410725E-3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BEA-41CD-B7F9-5654F793F80B}"/>
            </c:ext>
          </c:extLst>
        </c:ser>
        <c:ser>
          <c:idx val="3"/>
          <c:order val="3"/>
          <c:tx>
            <c:strRef>
              <c:f>'hazardní hraní'!$B$32</c:f>
              <c:strCache>
                <c:ptCount val="1"/>
                <c:pt idx="0">
                  <c:v>karty (poker, bridž…) nebo kostky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'hazardní hraní'!$C$27:$H$28</c:f>
              <c:multiLvlStrCache>
                <c:ptCount val="6"/>
                <c:lvl>
                  <c:pt idx="1">
                    <c:v>muž</c:v>
                  </c:pt>
                  <c:pt idx="2">
                    <c:v>žena</c:v>
                  </c:pt>
                  <c:pt idx="3">
                    <c:v>SOU</c:v>
                  </c:pt>
                  <c:pt idx="4">
                    <c:v>SOŠ</c:v>
                  </c:pt>
                  <c:pt idx="5">
                    <c:v>gymnázium</c:v>
                  </c:pt>
                </c:lvl>
                <c:lvl>
                  <c:pt idx="0">
                    <c:v>všichni 16letí</c:v>
                  </c:pt>
                  <c:pt idx="1">
                    <c:v>pohlaví</c:v>
                  </c:pt>
                  <c:pt idx="3">
                    <c:v>typ školy</c:v>
                  </c:pt>
                </c:lvl>
              </c:multiLvlStrCache>
            </c:multiLvlStrRef>
          </c:cat>
          <c:val>
            <c:numRef>
              <c:f>'hazardní hraní'!$C$32:$H$32</c:f>
              <c:numCache>
                <c:formatCode>###0.0%</c:formatCode>
                <c:ptCount val="6"/>
                <c:pt idx="0">
                  <c:v>6.0029123957249853E-2</c:v>
                </c:pt>
                <c:pt idx="1">
                  <c:v>0.10661287145954983</c:v>
                </c:pt>
                <c:pt idx="2">
                  <c:v>1.0914671636663053E-2</c:v>
                </c:pt>
                <c:pt idx="3">
                  <c:v>9.5069560654412577E-2</c:v>
                </c:pt>
                <c:pt idx="4">
                  <c:v>4.8687481687507042E-2</c:v>
                </c:pt>
                <c:pt idx="5">
                  <c:v>5.4918812605341365E-2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BEA-41CD-B7F9-5654F793F80B}"/>
            </c:ext>
          </c:extLst>
        </c:ser>
        <c:ser>
          <c:idx val="4"/>
          <c:order val="4"/>
          <c:tx>
            <c:strRef>
              <c:f>'hazardní hraní'!$B$33</c:f>
              <c:strCache>
                <c:ptCount val="1"/>
                <c:pt idx="0">
                  <c:v>loterie, stírací losy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'hazardní hraní'!$C$27:$H$28</c:f>
              <c:multiLvlStrCache>
                <c:ptCount val="6"/>
                <c:lvl>
                  <c:pt idx="1">
                    <c:v>muž</c:v>
                  </c:pt>
                  <c:pt idx="2">
                    <c:v>žena</c:v>
                  </c:pt>
                  <c:pt idx="3">
                    <c:v>SOU</c:v>
                  </c:pt>
                  <c:pt idx="4">
                    <c:v>SOŠ</c:v>
                  </c:pt>
                  <c:pt idx="5">
                    <c:v>gymnázium</c:v>
                  </c:pt>
                </c:lvl>
                <c:lvl>
                  <c:pt idx="0">
                    <c:v>všichni 16letí</c:v>
                  </c:pt>
                  <c:pt idx="1">
                    <c:v>pohlaví</c:v>
                  </c:pt>
                  <c:pt idx="3">
                    <c:v>typ školy</c:v>
                  </c:pt>
                </c:lvl>
              </c:multiLvlStrCache>
            </c:multiLvlStrRef>
          </c:cat>
          <c:val>
            <c:numRef>
              <c:f>'hazardní hraní'!$C$33:$H$33</c:f>
              <c:numCache>
                <c:formatCode>###0.0%</c:formatCode>
                <c:ptCount val="6"/>
                <c:pt idx="0">
                  <c:v>3.8910949450463896E-2</c:v>
                </c:pt>
                <c:pt idx="1">
                  <c:v>4.9590754234898012E-2</c:v>
                </c:pt>
                <c:pt idx="2">
                  <c:v>2.7650954473624353E-2</c:v>
                </c:pt>
                <c:pt idx="3">
                  <c:v>0</c:v>
                </c:pt>
                <c:pt idx="4">
                  <c:v>4.9115895889544549E-2</c:v>
                </c:pt>
                <c:pt idx="5">
                  <c:v>5.8673642155522267E-2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BEA-41CD-B7F9-5654F793F80B}"/>
            </c:ext>
          </c:extLst>
        </c:ser>
        <c:ser>
          <c:idx val="5"/>
          <c:order val="5"/>
          <c:tx>
            <c:strRef>
              <c:f>'hazardní hraní'!$B$34</c:f>
              <c:strCache>
                <c:ptCount val="1"/>
                <c:pt idx="0">
                  <c:v>ruleta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'hazardní hraní'!$C$27:$H$28</c:f>
              <c:multiLvlStrCache>
                <c:ptCount val="6"/>
                <c:lvl>
                  <c:pt idx="1">
                    <c:v>muž</c:v>
                  </c:pt>
                  <c:pt idx="2">
                    <c:v>žena</c:v>
                  </c:pt>
                  <c:pt idx="3">
                    <c:v>SOU</c:v>
                  </c:pt>
                  <c:pt idx="4">
                    <c:v>SOŠ</c:v>
                  </c:pt>
                  <c:pt idx="5">
                    <c:v>gymnázium</c:v>
                  </c:pt>
                </c:lvl>
                <c:lvl>
                  <c:pt idx="0">
                    <c:v>všichni 16letí</c:v>
                  </c:pt>
                  <c:pt idx="1">
                    <c:v>pohlaví</c:v>
                  </c:pt>
                  <c:pt idx="3">
                    <c:v>typ školy</c:v>
                  </c:pt>
                </c:lvl>
              </c:multiLvlStrCache>
            </c:multiLvlStrRef>
          </c:cat>
          <c:val>
            <c:numRef>
              <c:f>'hazardní hraní'!$C$34:$H$34</c:f>
              <c:numCache>
                <c:formatCode>###0.0%</c:formatCode>
                <c:ptCount val="6"/>
                <c:pt idx="0">
                  <c:v>1.4940426069679354E-2</c:v>
                </c:pt>
                <c:pt idx="1">
                  <c:v>2.9111021540515855E-2</c:v>
                </c:pt>
                <c:pt idx="2">
                  <c:v>0</c:v>
                </c:pt>
                <c:pt idx="3">
                  <c:v>2.2457693915071762E-2</c:v>
                </c:pt>
                <c:pt idx="4">
                  <c:v>1.3109295206202074E-2</c:v>
                </c:pt>
                <c:pt idx="5">
                  <c:v>1.1029980496682145E-2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FBEA-41CD-B7F9-5654F793F80B}"/>
            </c:ext>
          </c:extLst>
        </c:ser>
        <c:ser>
          <c:idx val="6"/>
          <c:order val="6"/>
          <c:tx>
            <c:strRef>
              <c:f>'hazardní hraní'!$B$35</c:f>
              <c:strCache>
                <c:ptCount val="1"/>
                <c:pt idx="0">
                  <c:v>kurzové sázky na sport, dostihy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'hazardní hraní'!$C$27:$H$28</c:f>
              <c:multiLvlStrCache>
                <c:ptCount val="6"/>
                <c:lvl>
                  <c:pt idx="1">
                    <c:v>muž</c:v>
                  </c:pt>
                  <c:pt idx="2">
                    <c:v>žena</c:v>
                  </c:pt>
                  <c:pt idx="3">
                    <c:v>SOU</c:v>
                  </c:pt>
                  <c:pt idx="4">
                    <c:v>SOŠ</c:v>
                  </c:pt>
                  <c:pt idx="5">
                    <c:v>gymnázium</c:v>
                  </c:pt>
                </c:lvl>
                <c:lvl>
                  <c:pt idx="0">
                    <c:v>všichni 16letí</c:v>
                  </c:pt>
                  <c:pt idx="1">
                    <c:v>pohlaví</c:v>
                  </c:pt>
                  <c:pt idx="3">
                    <c:v>typ školy</c:v>
                  </c:pt>
                </c:lvl>
              </c:multiLvlStrCache>
            </c:multiLvlStrRef>
          </c:cat>
          <c:val>
            <c:numRef>
              <c:f>'hazardní hraní'!$C$35:$H$35</c:f>
              <c:numCache>
                <c:formatCode>###0.0%</c:formatCode>
                <c:ptCount val="6"/>
                <c:pt idx="0">
                  <c:v>4.2032891485324492E-2</c:v>
                </c:pt>
                <c:pt idx="1">
                  <c:v>7.3963008645249545E-2</c:v>
                </c:pt>
                <c:pt idx="2">
                  <c:v>8.3681414184806503E-3</c:v>
                </c:pt>
                <c:pt idx="3">
                  <c:v>5.8259042224747856E-2</c:v>
                </c:pt>
                <c:pt idx="4">
                  <c:v>4.0645524754458144E-2</c:v>
                </c:pt>
                <c:pt idx="5">
                  <c:v>2.1597795676328132E-2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FBEA-41CD-B7F9-5654F793F80B}"/>
            </c:ext>
          </c:extLst>
        </c:ser>
        <c:ser>
          <c:idx val="7"/>
          <c:order val="7"/>
          <c:tx>
            <c:strRef>
              <c:f>'hazardní hraní'!$B$36</c:f>
              <c:strCache>
                <c:ptCount val="1"/>
                <c:pt idx="0">
                  <c:v>hrál/a nějakou hru kromě loterií NA INTERNETU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'hazardní hraní'!$C$27:$H$28</c:f>
              <c:multiLvlStrCache>
                <c:ptCount val="6"/>
                <c:lvl>
                  <c:pt idx="1">
                    <c:v>muž</c:v>
                  </c:pt>
                  <c:pt idx="2">
                    <c:v>žena</c:v>
                  </c:pt>
                  <c:pt idx="3">
                    <c:v>SOU</c:v>
                  </c:pt>
                  <c:pt idx="4">
                    <c:v>SOŠ</c:v>
                  </c:pt>
                  <c:pt idx="5">
                    <c:v>gymnázium</c:v>
                  </c:pt>
                </c:lvl>
                <c:lvl>
                  <c:pt idx="0">
                    <c:v>všichni 16letí</c:v>
                  </c:pt>
                  <c:pt idx="1">
                    <c:v>pohlaví</c:v>
                  </c:pt>
                  <c:pt idx="3">
                    <c:v>typ školy</c:v>
                  </c:pt>
                </c:lvl>
              </c:multiLvlStrCache>
            </c:multiLvlStrRef>
          </c:cat>
          <c:val>
            <c:numRef>
              <c:f>'hazardní hraní'!$C$36:$H$36</c:f>
              <c:numCache>
                <c:formatCode>###0.0%</c:formatCode>
                <c:ptCount val="6"/>
                <c:pt idx="0">
                  <c:v>6.483299563216903E-2</c:v>
                </c:pt>
                <c:pt idx="1">
                  <c:v>0.11367012296388132</c:v>
                </c:pt>
                <c:pt idx="2">
                  <c:v>1.3342746555720568E-2</c:v>
                </c:pt>
                <c:pt idx="3">
                  <c:v>6.7373081745215294E-2</c:v>
                </c:pt>
                <c:pt idx="4">
                  <c:v>6.8181754302714226E-2</c:v>
                </c:pt>
                <c:pt idx="5">
                  <c:v>4.4813162742731533E-2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FBEA-41CD-B7F9-5654F793F80B}"/>
            </c:ext>
          </c:extLst>
        </c:ser>
        <c:ser>
          <c:idx val="8"/>
          <c:order val="8"/>
          <c:tx>
            <c:strRef>
              <c:f>'hazardní hraní'!$B$37</c:f>
              <c:strCache>
                <c:ptCount val="1"/>
                <c:pt idx="0">
                  <c:v>hrál/a nějakou hru kromě loterií OFFLINE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'hazardní hraní'!$C$27:$H$28</c:f>
              <c:multiLvlStrCache>
                <c:ptCount val="6"/>
                <c:lvl>
                  <c:pt idx="1">
                    <c:v>muž</c:v>
                  </c:pt>
                  <c:pt idx="2">
                    <c:v>žena</c:v>
                  </c:pt>
                  <c:pt idx="3">
                    <c:v>SOU</c:v>
                  </c:pt>
                  <c:pt idx="4">
                    <c:v>SOŠ</c:v>
                  </c:pt>
                  <c:pt idx="5">
                    <c:v>gymnázium</c:v>
                  </c:pt>
                </c:lvl>
                <c:lvl>
                  <c:pt idx="0">
                    <c:v>všichni 16letí</c:v>
                  </c:pt>
                  <c:pt idx="1">
                    <c:v>pohlaví</c:v>
                  </c:pt>
                  <c:pt idx="3">
                    <c:v>typ školy</c:v>
                  </c:pt>
                </c:lvl>
              </c:multiLvlStrCache>
            </c:multiLvlStrRef>
          </c:cat>
          <c:val>
            <c:numRef>
              <c:f>'hazardní hraní'!$C$37:$H$37</c:f>
              <c:numCache>
                <c:formatCode>###0.0%</c:formatCode>
                <c:ptCount val="6"/>
                <c:pt idx="0">
                  <c:v>6.2555640627262057E-2</c:v>
                </c:pt>
                <c:pt idx="1">
                  <c:v>9.5661804080224719E-2</c:v>
                </c:pt>
                <c:pt idx="2">
                  <c:v>2.7650954473624353E-2</c:v>
                </c:pt>
                <c:pt idx="3">
                  <c:v>9.5069560654412577E-2</c:v>
                </c:pt>
                <c:pt idx="4">
                  <c:v>5.2647724982238978E-2</c:v>
                </c:pt>
                <c:pt idx="5">
                  <c:v>5.4918812605341365E-2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FBEA-41CD-B7F9-5654F793F8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0162800"/>
        <c:axId val="430165544"/>
      </c:barChart>
      <c:catAx>
        <c:axId val="430162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30165544"/>
        <c:crosses val="autoZero"/>
        <c:auto val="1"/>
        <c:lblAlgn val="ctr"/>
        <c:lblOffset val="100"/>
        <c:noMultiLvlLbl val="0"/>
      </c:catAx>
      <c:valAx>
        <c:axId val="430165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30162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'riziko rozvoje poruch'!$B$5:$B$7</c:f>
          <c:strCache>
            <c:ptCount val="3"/>
            <c:pt idx="0">
              <c:v>závislost na internetu nebo hraní her (GRIFFITHS kategorie)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'riziko rozvoje poruch'!$C$5</c:f>
              <c:strCache>
                <c:ptCount val="1"/>
                <c:pt idx="0">
                  <c:v>bez závislosti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'riziko rozvoje poruch'!$D$5</c:f>
              <c:numCache>
                <c:formatCode>###0.0%</c:formatCode>
                <c:ptCount val="1"/>
                <c:pt idx="0">
                  <c:v>0.88907479856857075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B31-4541-B11A-9E1DB43E642B}"/>
            </c:ext>
          </c:extLst>
        </c:ser>
        <c:ser>
          <c:idx val="1"/>
          <c:order val="1"/>
          <c:tx>
            <c:strRef>
              <c:f>'riziko rozvoje poruch'!$C$6</c:f>
              <c:strCache>
                <c:ptCount val="1"/>
                <c:pt idx="0">
                  <c:v>podezření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'riziko rozvoje poruch'!$D$6</c:f>
              <c:numCache>
                <c:formatCode>###0.0%</c:formatCode>
                <c:ptCount val="1"/>
                <c:pt idx="0">
                  <c:v>6.0064820671578326E-2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B31-4541-B11A-9E1DB43E642B}"/>
            </c:ext>
          </c:extLst>
        </c:ser>
        <c:ser>
          <c:idx val="2"/>
          <c:order val="2"/>
          <c:tx>
            <c:strRef>
              <c:f>'riziko rozvoje poruch'!$C$7</c:f>
              <c:strCache>
                <c:ptCount val="1"/>
                <c:pt idx="0">
                  <c:v>závislost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'riziko rozvoje poruch'!$D$7</c:f>
              <c:numCache>
                <c:formatCode>###0.0%</c:formatCode>
                <c:ptCount val="1"/>
                <c:pt idx="0">
                  <c:v>5.086038075985061E-2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B31-4541-B11A-9E1DB43E642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30164760"/>
        <c:axId val="430165152"/>
      </c:barChart>
      <c:catAx>
        <c:axId val="43016476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30165152"/>
        <c:crosses val="autoZero"/>
        <c:auto val="1"/>
        <c:lblAlgn val="ctr"/>
        <c:lblOffset val="100"/>
        <c:noMultiLvlLbl val="0"/>
      </c:catAx>
      <c:valAx>
        <c:axId val="430165152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30164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'riziko rozvoje poruch'!$B$8:$B$9</c:f>
          <c:strCache>
            <c:ptCount val="2"/>
            <c:pt idx="0">
              <c:v>Excessive Internet Use Scale kategorie (EIUS Škařupová)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'riziko rozvoje poruch'!$C$8</c:f>
              <c:strCache>
                <c:ptCount val="1"/>
                <c:pt idx="0">
                  <c:v>OK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'riziko rozvoje poruch'!$D$8</c:f>
              <c:numCache>
                <c:formatCode>###0.0%</c:formatCode>
                <c:ptCount val="1"/>
                <c:pt idx="0">
                  <c:v>0.84808642221801633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D55-4928-B2E7-65B3C12E64C1}"/>
            </c:ext>
          </c:extLst>
        </c:ser>
        <c:ser>
          <c:idx val="1"/>
          <c:order val="1"/>
          <c:tx>
            <c:strRef>
              <c:f>'riziko rozvoje poruch'!$C$9</c:f>
              <c:strCache>
                <c:ptCount val="1"/>
                <c:pt idx="0">
                  <c:v>ohrožený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'riziko rozvoje poruch'!$D$9</c:f>
              <c:numCache>
                <c:formatCode>###0.0%</c:formatCode>
                <c:ptCount val="1"/>
                <c:pt idx="0">
                  <c:v>0.15191357778198328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D55-4928-B2E7-65B3C12E64C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82"/>
        <c:overlap val="100"/>
        <c:axId val="430166720"/>
        <c:axId val="427548696"/>
      </c:barChart>
      <c:catAx>
        <c:axId val="43016672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27548696"/>
        <c:crosses val="autoZero"/>
        <c:auto val="1"/>
        <c:lblAlgn val="ctr"/>
        <c:lblOffset val="100"/>
        <c:noMultiLvlLbl val="0"/>
      </c:catAx>
      <c:valAx>
        <c:axId val="427548696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30166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'riziko rozvoje poruch'!$B$10:$B$13</c:f>
          <c:strCache>
            <c:ptCount val="4"/>
            <c:pt idx="0">
              <c:v>závislost na alkoholu (CAGE kategorie)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'riziko rozvoje poruch'!$C$10</c:f>
              <c:strCache>
                <c:ptCount val="1"/>
                <c:pt idx="0">
                  <c:v>bez problému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'riziko rozvoje poruch'!$D$10</c:f>
              <c:numCache>
                <c:formatCode>###0.0%</c:formatCode>
                <c:ptCount val="1"/>
                <c:pt idx="0">
                  <c:v>0.70367597589447839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E0B-4E36-82D9-202B7189F145}"/>
            </c:ext>
          </c:extLst>
        </c:ser>
        <c:ser>
          <c:idx val="1"/>
          <c:order val="1"/>
          <c:tx>
            <c:strRef>
              <c:f>'riziko rozvoje poruch'!$C$11</c:f>
              <c:strCache>
                <c:ptCount val="1"/>
                <c:pt idx="0">
                  <c:v>ohrožení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'riziko rozvoje poruch'!$D$11</c:f>
              <c:numCache>
                <c:formatCode>###0.0%</c:formatCode>
                <c:ptCount val="1"/>
                <c:pt idx="0">
                  <c:v>0.20934762135465923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E0B-4E36-82D9-202B7189F145}"/>
            </c:ext>
          </c:extLst>
        </c:ser>
        <c:ser>
          <c:idx val="2"/>
          <c:order val="2"/>
          <c:tx>
            <c:strRef>
              <c:f>'riziko rozvoje poruch'!$C$12</c:f>
              <c:strCache>
                <c:ptCount val="1"/>
                <c:pt idx="0">
                  <c:v>podezření na závislost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FE0B-4E36-82D9-202B7189F1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'riziko rozvoje poruch'!$D$12</c:f>
              <c:numCache>
                <c:formatCode>###0.0%</c:formatCode>
                <c:ptCount val="1"/>
                <c:pt idx="0">
                  <c:v>6.2140554061461961E-2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E0B-4E36-82D9-202B7189F145}"/>
            </c:ext>
          </c:extLst>
        </c:ser>
        <c:ser>
          <c:idx val="3"/>
          <c:order val="3"/>
          <c:tx>
            <c:strRef>
              <c:f>'riziko rozvoje poruch'!$C$13</c:f>
              <c:strCache>
                <c:ptCount val="1"/>
                <c:pt idx="0">
                  <c:v>závislost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'riziko rozvoje poruch'!$D$13</c:f>
              <c:numCache>
                <c:formatCode>###0.0%</c:formatCode>
                <c:ptCount val="1"/>
                <c:pt idx="0">
                  <c:v>2.4835848689398574E-2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E0B-4E36-82D9-202B7189F14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27551440"/>
        <c:axId val="427551832"/>
      </c:barChart>
      <c:catAx>
        <c:axId val="42755144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27551832"/>
        <c:crosses val="autoZero"/>
        <c:auto val="1"/>
        <c:lblAlgn val="ctr"/>
        <c:lblOffset val="100"/>
        <c:noMultiLvlLbl val="0"/>
      </c:catAx>
      <c:valAx>
        <c:axId val="427551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27551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'riziko rozvoje poruch'!$B$14:$B$16</c:f>
          <c:strCache>
            <c:ptCount val="3"/>
            <c:pt idx="0">
              <c:v>závislost na konopných drogách (CAST kategorie)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'riziko rozvoje poruch'!$C$14</c:f>
              <c:strCache>
                <c:ptCount val="1"/>
                <c:pt idx="0">
                  <c:v>bez problémů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'riziko rozvoje poruch'!$D$14</c:f>
              <c:numCache>
                <c:formatCode>###0.0%</c:formatCode>
                <c:ptCount val="1"/>
                <c:pt idx="0">
                  <c:v>0.88307259428611795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B2A-4816-A12F-D6E6F2D9A198}"/>
            </c:ext>
          </c:extLst>
        </c:ser>
        <c:ser>
          <c:idx val="1"/>
          <c:order val="1"/>
          <c:tx>
            <c:strRef>
              <c:f>'riziko rozvoje poruch'!$C$15</c:f>
              <c:strCache>
                <c:ptCount val="1"/>
                <c:pt idx="0">
                  <c:v>nízké riziko závislosti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'riziko rozvoje poruch'!$D$15</c:f>
              <c:numCache>
                <c:formatCode>###0.0%</c:formatCode>
                <c:ptCount val="1"/>
                <c:pt idx="0">
                  <c:v>7.2020391449367213E-2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B2A-4816-A12F-D6E6F2D9A198}"/>
            </c:ext>
          </c:extLst>
        </c:ser>
        <c:ser>
          <c:idx val="2"/>
          <c:order val="2"/>
          <c:tx>
            <c:strRef>
              <c:f>'riziko rozvoje poruch'!$C$16</c:f>
              <c:strCache>
                <c:ptCount val="1"/>
                <c:pt idx="0">
                  <c:v>vysoké riziko závislosti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'riziko rozvoje poruch'!$D$16</c:f>
              <c:numCache>
                <c:formatCode>###0.0%</c:formatCode>
                <c:ptCount val="1"/>
                <c:pt idx="0">
                  <c:v>4.4907014264514239E-2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B2A-4816-A12F-D6E6F2D9A19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31296312"/>
        <c:axId val="431298272"/>
      </c:barChart>
      <c:catAx>
        <c:axId val="4312963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31298272"/>
        <c:crosses val="autoZero"/>
        <c:auto val="1"/>
        <c:lblAlgn val="ctr"/>
        <c:lblOffset val="100"/>
        <c:noMultiLvlLbl val="0"/>
      </c:catAx>
      <c:valAx>
        <c:axId val="431298272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31296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'riziko rozvoje poruch'!$B$17:$B$18</c:f>
          <c:strCache>
            <c:ptCount val="2"/>
            <c:pt idx="0">
              <c:v>závislost na hazardu (lie/bet kategorie)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'riziko rozvoje poruch'!$C$17</c:f>
              <c:strCache>
                <c:ptCount val="1"/>
                <c:pt idx="0">
                  <c:v>bez problému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'riziko rozvoje poruch'!$D$17</c:f>
              <c:numCache>
                <c:formatCode>###0.0%</c:formatCode>
                <c:ptCount val="1"/>
                <c:pt idx="0">
                  <c:v>0.97491513977490873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AEA-4D64-8C4C-2590BD43BCED}"/>
            </c:ext>
          </c:extLst>
        </c:ser>
        <c:ser>
          <c:idx val="1"/>
          <c:order val="1"/>
          <c:tx>
            <c:strRef>
              <c:f>'riziko rozvoje poruch'!$C$18</c:f>
              <c:strCache>
                <c:ptCount val="1"/>
                <c:pt idx="0">
                  <c:v>riziko problémového hráčství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'riziko rozvoje poruch'!$D$18</c:f>
              <c:numCache>
                <c:formatCode>###0.0%</c:formatCode>
                <c:ptCount val="1"/>
                <c:pt idx="0">
                  <c:v>2.5084860225091498E-2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AEA-4D64-8C4C-2590BD43BC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31295136"/>
        <c:axId val="431295920"/>
      </c:barChart>
      <c:catAx>
        <c:axId val="4312951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31295920"/>
        <c:crosses val="autoZero"/>
        <c:auto val="1"/>
        <c:lblAlgn val="ctr"/>
        <c:lblOffset val="100"/>
        <c:noMultiLvlLbl val="0"/>
      </c:catAx>
      <c:valAx>
        <c:axId val="431295920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31295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'volnočasové aktivity'!$B$2</c:f>
          <c:strCache>
            <c:ptCount val="1"/>
            <c:pt idx="0">
              <c:v>Jak často (pokud vůbec) se věnujete následujícím činnostem?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bar"/>
        <c:grouping val="stacked"/>
        <c:varyColors val="0"/>
        <c:ser>
          <c:idx val="1"/>
          <c:order val="0"/>
          <c:tx>
            <c:strRef>
              <c:f>'volnočasové aktivity'!$D$2</c:f>
              <c:strCache>
                <c:ptCount val="1"/>
                <c:pt idx="0">
                  <c:v>párkrát za rok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'volnočasové aktivity'!$B$3:$B$14</c:f>
              <c:strCache>
                <c:ptCount val="12"/>
                <c:pt idx="0">
                  <c:v>18l. Hraji na automatech (takových, kde se dají vyhrát peníze)</c:v>
                </c:pt>
                <c:pt idx="1">
                  <c:v>18g. Chodím do programů nebo klubů pro mládež</c:v>
                </c:pt>
                <c:pt idx="2">
                  <c:v>18j. Hledám si nové kamarády na internetu</c:v>
                </c:pt>
                <c:pt idx="3">
                  <c:v>18d.  Čtu pro zábavu knihy (nepočítej školní učebnice)</c:v>
                </c:pt>
                <c:pt idx="4">
                  <c:v>18e.  Jiné koníčky (hra na hudební nástroj, zpěv, kreslení, psaní)</c:v>
                </c:pt>
                <c:pt idx="5">
                  <c:v>18c.  Účastním se organizovaných sportovních aktivit</c:v>
                </c:pt>
                <c:pt idx="6">
                  <c:v>18k. Vytvářím/spravuji si profil(y) na sociálních sítích</c:v>
                </c:pt>
                <c:pt idx="7">
                  <c:v>18a. Hraji počítačové hry (nebo hry na mobilu apod.)</c:v>
                </c:pt>
                <c:pt idx="8">
                  <c:v>18b. Sportuji sám nebo s přáteli (jízda na kole, fotbal atd.)</c:v>
                </c:pt>
                <c:pt idx="9">
                  <c:v>18h.  Chodím s přáteli do nákupních center, po ulici, do parku</c:v>
                </c:pt>
                <c:pt idx="10">
                  <c:v>18f. Surfuji na internetu (hry, muzika aj.)</c:v>
                </c:pt>
                <c:pt idx="11">
                  <c:v>18i. Chatuji s kamarády pomocí internetu</c:v>
                </c:pt>
              </c:strCache>
            </c:strRef>
          </c:cat>
          <c:val>
            <c:numRef>
              <c:f>'volnočasové aktivity'!$D$3:$D$14</c:f>
              <c:numCache>
                <c:formatCode>###0.0%</c:formatCode>
                <c:ptCount val="12"/>
                <c:pt idx="0">
                  <c:v>1.095346343004284E-2</c:v>
                </c:pt>
                <c:pt idx="1">
                  <c:v>0.12588562083464394</c:v>
                </c:pt>
                <c:pt idx="2">
                  <c:v>0.2246762986498734</c:v>
                </c:pt>
                <c:pt idx="3">
                  <c:v>0.22642808392588115</c:v>
                </c:pt>
                <c:pt idx="4">
                  <c:v>0.13611306515251884</c:v>
                </c:pt>
                <c:pt idx="5">
                  <c:v>0.31915676196765885</c:v>
                </c:pt>
                <c:pt idx="6">
                  <c:v>0.32374810359344347</c:v>
                </c:pt>
                <c:pt idx="7">
                  <c:v>0.15382469647949576</c:v>
                </c:pt>
                <c:pt idx="8">
                  <c:v>0.21758006883346487</c:v>
                </c:pt>
                <c:pt idx="9">
                  <c:v>9.9795135556030326E-2</c:v>
                </c:pt>
                <c:pt idx="10">
                  <c:v>2.3966352801829505E-2</c:v>
                </c:pt>
                <c:pt idx="11">
                  <c:v>9.3753709703155181E-3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77-4D11-A864-7DE732813C87}"/>
            </c:ext>
          </c:extLst>
        </c:ser>
        <c:ser>
          <c:idx val="2"/>
          <c:order val="1"/>
          <c:tx>
            <c:strRef>
              <c:f>'volnočasové aktivity'!$E$2</c:f>
              <c:strCache>
                <c:ptCount val="1"/>
                <c:pt idx="0">
                  <c:v>jednou či dvakrát za měsíc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'volnočasové aktivity'!$B$3:$B$14</c:f>
              <c:strCache>
                <c:ptCount val="12"/>
                <c:pt idx="0">
                  <c:v>18l. Hraji na automatech (takových, kde se dají vyhrát peníze)</c:v>
                </c:pt>
                <c:pt idx="1">
                  <c:v>18g. Chodím do programů nebo klubů pro mládež</c:v>
                </c:pt>
                <c:pt idx="2">
                  <c:v>18j. Hledám si nové kamarády na internetu</c:v>
                </c:pt>
                <c:pt idx="3">
                  <c:v>18d.  Čtu pro zábavu knihy (nepočítej školní učebnice)</c:v>
                </c:pt>
                <c:pt idx="4">
                  <c:v>18e.  Jiné koníčky (hra na hudební nástroj, zpěv, kreslení, psaní)</c:v>
                </c:pt>
                <c:pt idx="5">
                  <c:v>18c.  Účastním se organizovaných sportovních aktivit</c:v>
                </c:pt>
                <c:pt idx="6">
                  <c:v>18k. Vytvářím/spravuji si profil(y) na sociálních sítích</c:v>
                </c:pt>
                <c:pt idx="7">
                  <c:v>18a. Hraji počítačové hry (nebo hry na mobilu apod.)</c:v>
                </c:pt>
                <c:pt idx="8">
                  <c:v>18b. Sportuji sám nebo s přáteli (jízda na kole, fotbal atd.)</c:v>
                </c:pt>
                <c:pt idx="9">
                  <c:v>18h.  Chodím s přáteli do nákupních center, po ulici, do parku</c:v>
                </c:pt>
                <c:pt idx="10">
                  <c:v>18f. Surfuji na internetu (hry, muzika aj.)</c:v>
                </c:pt>
                <c:pt idx="11">
                  <c:v>18i. Chatuji s kamarády pomocí internetu</c:v>
                </c:pt>
              </c:strCache>
            </c:strRef>
          </c:cat>
          <c:val>
            <c:numRef>
              <c:f>'volnočasové aktivity'!$E$3:$E$14</c:f>
              <c:numCache>
                <c:formatCode>###0.0%</c:formatCode>
                <c:ptCount val="12"/>
                <c:pt idx="0">
                  <c:v>7.628724126448425E-4</c:v>
                </c:pt>
                <c:pt idx="1">
                  <c:v>6.4302190068873277E-2</c:v>
                </c:pt>
                <c:pt idx="2">
                  <c:v>0.11264199829790732</c:v>
                </c:pt>
                <c:pt idx="3">
                  <c:v>0.17795935699773013</c:v>
                </c:pt>
                <c:pt idx="4">
                  <c:v>0.13285354899722596</c:v>
                </c:pt>
                <c:pt idx="5">
                  <c:v>0.14617610557602462</c:v>
                </c:pt>
                <c:pt idx="6">
                  <c:v>0.15114687474039043</c:v>
                </c:pt>
                <c:pt idx="7">
                  <c:v>9.7069999813444635E-2</c:v>
                </c:pt>
                <c:pt idx="8">
                  <c:v>0.12647082412904431</c:v>
                </c:pt>
                <c:pt idx="9">
                  <c:v>0.23978540192283704</c:v>
                </c:pt>
                <c:pt idx="10">
                  <c:v>6.3119605174021529E-2</c:v>
                </c:pt>
                <c:pt idx="11">
                  <c:v>5.2929830411064541E-2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D77-4D11-A864-7DE732813C87}"/>
            </c:ext>
          </c:extLst>
        </c:ser>
        <c:ser>
          <c:idx val="3"/>
          <c:order val="2"/>
          <c:tx>
            <c:strRef>
              <c:f>'volnočasové aktivity'!$F$2</c:f>
              <c:strCache>
                <c:ptCount val="1"/>
                <c:pt idx="0">
                  <c:v>aspoň jednou za týden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'volnočasové aktivity'!$B$3:$B$14</c:f>
              <c:strCache>
                <c:ptCount val="12"/>
                <c:pt idx="0">
                  <c:v>18l. Hraji na automatech (takových, kde se dají vyhrát peníze)</c:v>
                </c:pt>
                <c:pt idx="1">
                  <c:v>18g. Chodím do programů nebo klubů pro mládež</c:v>
                </c:pt>
                <c:pt idx="2">
                  <c:v>18j. Hledám si nové kamarády na internetu</c:v>
                </c:pt>
                <c:pt idx="3">
                  <c:v>18d.  Čtu pro zábavu knihy (nepočítej školní učebnice)</c:v>
                </c:pt>
                <c:pt idx="4">
                  <c:v>18e.  Jiné koníčky (hra na hudební nástroj, zpěv, kreslení, psaní)</c:v>
                </c:pt>
                <c:pt idx="5">
                  <c:v>18c.  Účastním se organizovaných sportovních aktivit</c:v>
                </c:pt>
                <c:pt idx="6">
                  <c:v>18k. Vytvářím/spravuji si profil(y) na sociálních sítích</c:v>
                </c:pt>
                <c:pt idx="7">
                  <c:v>18a. Hraji počítačové hry (nebo hry na mobilu apod.)</c:v>
                </c:pt>
                <c:pt idx="8">
                  <c:v>18b. Sportuji sám nebo s přáteli (jízda na kole, fotbal atd.)</c:v>
                </c:pt>
                <c:pt idx="9">
                  <c:v>18h.  Chodím s přáteli do nákupních center, po ulici, do parku</c:v>
                </c:pt>
                <c:pt idx="10">
                  <c:v>18f. Surfuji na internetu (hry, muzika aj.)</c:v>
                </c:pt>
                <c:pt idx="11">
                  <c:v>18i. Chatuji s kamarády pomocí internetu</c:v>
                </c:pt>
              </c:strCache>
            </c:strRef>
          </c:cat>
          <c:val>
            <c:numRef>
              <c:f>'volnočasové aktivity'!$F$3:$F$14</c:f>
              <c:numCache>
                <c:formatCode>###0.0%</c:formatCode>
                <c:ptCount val="12"/>
                <c:pt idx="0">
                  <c:v>5.8873178052895395E-3</c:v>
                </c:pt>
                <c:pt idx="1">
                  <c:v>7.9499987640163819E-2</c:v>
                </c:pt>
                <c:pt idx="2">
                  <c:v>6.8040334977532424E-2</c:v>
                </c:pt>
                <c:pt idx="3">
                  <c:v>0.11331425615899481</c:v>
                </c:pt>
                <c:pt idx="4">
                  <c:v>0.1909869615800826</c:v>
                </c:pt>
                <c:pt idx="5">
                  <c:v>0.14138818796110617</c:v>
                </c:pt>
                <c:pt idx="6">
                  <c:v>0.11272818702201323</c:v>
                </c:pt>
                <c:pt idx="7">
                  <c:v>0.25035359674991214</c:v>
                </c:pt>
                <c:pt idx="8">
                  <c:v>0.24824186167193033</c:v>
                </c:pt>
                <c:pt idx="9">
                  <c:v>0.30736492878699306</c:v>
                </c:pt>
                <c:pt idx="10">
                  <c:v>0.13520942814390946</c:v>
                </c:pt>
                <c:pt idx="11">
                  <c:v>8.240332806738826E-2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D77-4D11-A864-7DE732813C87}"/>
            </c:ext>
          </c:extLst>
        </c:ser>
        <c:ser>
          <c:idx val="4"/>
          <c:order val="3"/>
          <c:tx>
            <c:strRef>
              <c:f>'volnočasové aktivity'!$G$2</c:f>
              <c:strCache>
                <c:ptCount val="1"/>
                <c:pt idx="0">
                  <c:v>téměř denně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'volnočasové aktivity'!$B$3:$B$14</c:f>
              <c:strCache>
                <c:ptCount val="12"/>
                <c:pt idx="0">
                  <c:v>18l. Hraji na automatech (takových, kde se dají vyhrát peníze)</c:v>
                </c:pt>
                <c:pt idx="1">
                  <c:v>18g. Chodím do programů nebo klubů pro mládež</c:v>
                </c:pt>
                <c:pt idx="2">
                  <c:v>18j. Hledám si nové kamarády na internetu</c:v>
                </c:pt>
                <c:pt idx="3">
                  <c:v>18d.  Čtu pro zábavu knihy (nepočítej školní učebnice)</c:v>
                </c:pt>
                <c:pt idx="4">
                  <c:v>18e.  Jiné koníčky (hra na hudební nástroj, zpěv, kreslení, psaní)</c:v>
                </c:pt>
                <c:pt idx="5">
                  <c:v>18c.  Účastním se organizovaných sportovních aktivit</c:v>
                </c:pt>
                <c:pt idx="6">
                  <c:v>18k. Vytvářím/spravuji si profil(y) na sociálních sítích</c:v>
                </c:pt>
                <c:pt idx="7">
                  <c:v>18a. Hraji počítačové hry (nebo hry na mobilu apod.)</c:v>
                </c:pt>
                <c:pt idx="8">
                  <c:v>18b. Sportuji sám nebo s přáteli (jízda na kole, fotbal atd.)</c:v>
                </c:pt>
                <c:pt idx="9">
                  <c:v>18h.  Chodím s přáteli do nákupních center, po ulici, do parku</c:v>
                </c:pt>
                <c:pt idx="10">
                  <c:v>18f. Surfuji na internetu (hry, muzika aj.)</c:v>
                </c:pt>
                <c:pt idx="11">
                  <c:v>18i. Chatuji s kamarády pomocí internetu</c:v>
                </c:pt>
              </c:strCache>
            </c:strRef>
          </c:cat>
          <c:val>
            <c:numRef>
              <c:f>'volnočasové aktivity'!$G$3:$G$14</c:f>
              <c:numCache>
                <c:formatCode>###0.0%</c:formatCode>
                <c:ptCount val="12"/>
                <c:pt idx="0">
                  <c:v>2.278244784905673E-3</c:v>
                </c:pt>
                <c:pt idx="1">
                  <c:v>2.7264197769227769E-2</c:v>
                </c:pt>
                <c:pt idx="2">
                  <c:v>3.5911958905725225E-2</c:v>
                </c:pt>
                <c:pt idx="3">
                  <c:v>0.10982292103545416</c:v>
                </c:pt>
                <c:pt idx="4">
                  <c:v>0.19322332534552975</c:v>
                </c:pt>
                <c:pt idx="5">
                  <c:v>4.808477531022419E-2</c:v>
                </c:pt>
                <c:pt idx="6">
                  <c:v>0.12506282536495081</c:v>
                </c:pt>
                <c:pt idx="7">
                  <c:v>0.38556806614676215</c:v>
                </c:pt>
                <c:pt idx="8">
                  <c:v>0.32112983712692467</c:v>
                </c:pt>
                <c:pt idx="9">
                  <c:v>0.27995186537491823</c:v>
                </c:pt>
                <c:pt idx="10">
                  <c:v>0.75383296504136865</c:v>
                </c:pt>
                <c:pt idx="11">
                  <c:v>0.8462896348294312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D77-4D11-A864-7DE732813C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1293176"/>
        <c:axId val="431292784"/>
      </c:barChart>
      <c:catAx>
        <c:axId val="431293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31292784"/>
        <c:crosses val="autoZero"/>
        <c:auto val="1"/>
        <c:lblAlgn val="ctr"/>
        <c:lblOffset val="100"/>
        <c:noMultiLvlLbl val="0"/>
      </c:catAx>
      <c:valAx>
        <c:axId val="431292784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31293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Pití alkoholu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prevalence!$K$8</c:f>
              <c:strCache>
                <c:ptCount val="1"/>
                <c:pt idx="0">
                  <c:v>alkohol někdy v životě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prevalence!$L$3:$Q$4</c:f>
              <c:multiLvlStrCache>
                <c:ptCount val="6"/>
                <c:lvl>
                  <c:pt idx="1">
                    <c:v>muž</c:v>
                  </c:pt>
                  <c:pt idx="2">
                    <c:v>žena</c:v>
                  </c:pt>
                  <c:pt idx="3">
                    <c:v>SOU</c:v>
                  </c:pt>
                  <c:pt idx="4">
                    <c:v>SOŠ</c:v>
                  </c:pt>
                  <c:pt idx="5">
                    <c:v>gymnázium</c:v>
                  </c:pt>
                </c:lvl>
                <c:lvl>
                  <c:pt idx="0">
                    <c:v>všichni 16letí</c:v>
                  </c:pt>
                  <c:pt idx="1">
                    <c:v>pohlaví</c:v>
                  </c:pt>
                  <c:pt idx="3">
                    <c:v>typ školy</c:v>
                  </c:pt>
                </c:lvl>
              </c:multiLvlStrCache>
            </c:multiLvlStrRef>
          </c:cat>
          <c:val>
            <c:numRef>
              <c:f>prevalence!$L$8:$Q$8</c:f>
              <c:numCache>
                <c:formatCode>0.0%</c:formatCode>
                <c:ptCount val="6"/>
                <c:pt idx="0">
                  <c:v>0.93303793413854963</c:v>
                </c:pt>
                <c:pt idx="1">
                  <c:v>0.92098207182934622</c:v>
                </c:pt>
                <c:pt idx="2">
                  <c:v>0.94544887437525604</c:v>
                </c:pt>
                <c:pt idx="3">
                  <c:v>0.85551975730812091</c:v>
                </c:pt>
                <c:pt idx="4">
                  <c:v>0.95025952328818686</c:v>
                </c:pt>
                <c:pt idx="5">
                  <c:v>0.9740999611255492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28A-4420-A89D-BB597C0E3A0C}"/>
            </c:ext>
          </c:extLst>
        </c:ser>
        <c:ser>
          <c:idx val="1"/>
          <c:order val="1"/>
          <c:tx>
            <c:strRef>
              <c:f>prevalence!$K$9</c:f>
              <c:strCache>
                <c:ptCount val="1"/>
                <c:pt idx="0">
                  <c:v>alkohol v posledních 30 dnech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prevalence!$L$3:$Q$4</c:f>
              <c:multiLvlStrCache>
                <c:ptCount val="6"/>
                <c:lvl>
                  <c:pt idx="1">
                    <c:v>muž</c:v>
                  </c:pt>
                  <c:pt idx="2">
                    <c:v>žena</c:v>
                  </c:pt>
                  <c:pt idx="3">
                    <c:v>SOU</c:v>
                  </c:pt>
                  <c:pt idx="4">
                    <c:v>SOŠ</c:v>
                  </c:pt>
                  <c:pt idx="5">
                    <c:v>gymnázium</c:v>
                  </c:pt>
                </c:lvl>
                <c:lvl>
                  <c:pt idx="0">
                    <c:v>všichni 16letí</c:v>
                  </c:pt>
                  <c:pt idx="1">
                    <c:v>pohlaví</c:v>
                  </c:pt>
                  <c:pt idx="3">
                    <c:v>typ školy</c:v>
                  </c:pt>
                </c:lvl>
              </c:multiLvlStrCache>
            </c:multiLvlStrRef>
          </c:cat>
          <c:val>
            <c:numRef>
              <c:f>prevalence!$L$9:$Q$9</c:f>
              <c:numCache>
                <c:formatCode>0.0%</c:formatCode>
                <c:ptCount val="6"/>
                <c:pt idx="0">
                  <c:v>0.63567004830855456</c:v>
                </c:pt>
                <c:pt idx="1">
                  <c:v>0.58999234707466852</c:v>
                </c:pt>
                <c:pt idx="2">
                  <c:v>0.6829077363269318</c:v>
                </c:pt>
                <c:pt idx="3">
                  <c:v>0.55489161988402824</c:v>
                </c:pt>
                <c:pt idx="4">
                  <c:v>0.6611655972340108</c:v>
                </c:pt>
                <c:pt idx="5">
                  <c:v>0.64691852222648771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28A-4420-A89D-BB597C0E3A0C}"/>
            </c:ext>
          </c:extLst>
        </c:ser>
        <c:ser>
          <c:idx val="2"/>
          <c:order val="2"/>
          <c:tx>
            <c:strRef>
              <c:f>prevalence!$K$10</c:f>
              <c:strCache>
                <c:ptCount val="1"/>
                <c:pt idx="0">
                  <c:v>5 a více drinků alespoň 1x v posledních 30 dnech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prevalence!$L$3:$Q$4</c:f>
              <c:multiLvlStrCache>
                <c:ptCount val="6"/>
                <c:lvl>
                  <c:pt idx="1">
                    <c:v>muž</c:v>
                  </c:pt>
                  <c:pt idx="2">
                    <c:v>žena</c:v>
                  </c:pt>
                  <c:pt idx="3">
                    <c:v>SOU</c:v>
                  </c:pt>
                  <c:pt idx="4">
                    <c:v>SOŠ</c:v>
                  </c:pt>
                  <c:pt idx="5">
                    <c:v>gymnázium</c:v>
                  </c:pt>
                </c:lvl>
                <c:lvl>
                  <c:pt idx="0">
                    <c:v>všichni 16letí</c:v>
                  </c:pt>
                  <c:pt idx="1">
                    <c:v>pohlaví</c:v>
                  </c:pt>
                  <c:pt idx="3">
                    <c:v>typ školy</c:v>
                  </c:pt>
                </c:lvl>
              </c:multiLvlStrCache>
            </c:multiLvlStrRef>
          </c:cat>
          <c:val>
            <c:numRef>
              <c:f>prevalence!$L$10:$Q$10</c:f>
              <c:numCache>
                <c:formatCode>0.0%</c:formatCode>
                <c:ptCount val="6"/>
                <c:pt idx="0">
                  <c:v>0.46433559989021356</c:v>
                </c:pt>
                <c:pt idx="1">
                  <c:v>0.45643677843943564</c:v>
                </c:pt>
                <c:pt idx="2">
                  <c:v>0.47260585594377763</c:v>
                </c:pt>
                <c:pt idx="3">
                  <c:v>0.46407359266481396</c:v>
                </c:pt>
                <c:pt idx="4">
                  <c:v>0.48155556659117038</c:v>
                </c:pt>
                <c:pt idx="5">
                  <c:v>0.38205779318902333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28A-4420-A89D-BB597C0E3A0C}"/>
            </c:ext>
          </c:extLst>
        </c:ser>
        <c:ser>
          <c:idx val="3"/>
          <c:order val="3"/>
          <c:tx>
            <c:strRef>
              <c:f>prevalence!$K$11</c:f>
              <c:strCache>
                <c:ptCount val="1"/>
                <c:pt idx="0">
                  <c:v>5 a více drinků 3 a vícekrát v posledních 30 dnech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prevalence!$L$3:$Q$4</c:f>
              <c:multiLvlStrCache>
                <c:ptCount val="6"/>
                <c:lvl>
                  <c:pt idx="1">
                    <c:v>muž</c:v>
                  </c:pt>
                  <c:pt idx="2">
                    <c:v>žena</c:v>
                  </c:pt>
                  <c:pt idx="3">
                    <c:v>SOU</c:v>
                  </c:pt>
                  <c:pt idx="4">
                    <c:v>SOŠ</c:v>
                  </c:pt>
                  <c:pt idx="5">
                    <c:v>gymnázium</c:v>
                  </c:pt>
                </c:lvl>
                <c:lvl>
                  <c:pt idx="0">
                    <c:v>všichni 16letí</c:v>
                  </c:pt>
                  <c:pt idx="1">
                    <c:v>pohlaví</c:v>
                  </c:pt>
                  <c:pt idx="3">
                    <c:v>typ školy</c:v>
                  </c:pt>
                </c:lvl>
              </c:multiLvlStrCache>
            </c:multiLvlStrRef>
          </c:cat>
          <c:val>
            <c:numRef>
              <c:f>prevalence!$L$11:$Q$11</c:f>
              <c:numCache>
                <c:formatCode>0.0%</c:formatCode>
                <c:ptCount val="6"/>
                <c:pt idx="0">
                  <c:v>0.17776617502736064</c:v>
                </c:pt>
                <c:pt idx="1">
                  <c:v>0.20130954879032192</c:v>
                </c:pt>
                <c:pt idx="2">
                  <c:v>0.15311569639611439</c:v>
                </c:pt>
                <c:pt idx="3">
                  <c:v>0.14856004960062028</c:v>
                </c:pt>
                <c:pt idx="4">
                  <c:v>0.20258934875867177</c:v>
                </c:pt>
                <c:pt idx="5">
                  <c:v>0.10777928971298535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28A-4420-A89D-BB597C0E3A0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7553792"/>
        <c:axId val="427554184"/>
      </c:barChart>
      <c:catAx>
        <c:axId val="427553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27554184"/>
        <c:crosses val="autoZero"/>
        <c:auto val="1"/>
        <c:lblAlgn val="ctr"/>
        <c:lblOffset val="100"/>
        <c:noMultiLvlLbl val="0"/>
      </c:catAx>
      <c:valAx>
        <c:axId val="427554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27553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Užívání konopných a jiných drog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prevalence!$K$12</c:f>
              <c:strCache>
                <c:ptCount val="1"/>
                <c:pt idx="0">
                  <c:v>konopné drogy někdy v životě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prevalence!$L$3:$Q$4</c:f>
              <c:multiLvlStrCache>
                <c:ptCount val="6"/>
                <c:lvl>
                  <c:pt idx="1">
                    <c:v>muž</c:v>
                  </c:pt>
                  <c:pt idx="2">
                    <c:v>žena</c:v>
                  </c:pt>
                  <c:pt idx="3">
                    <c:v>SOU</c:v>
                  </c:pt>
                  <c:pt idx="4">
                    <c:v>SOŠ</c:v>
                  </c:pt>
                  <c:pt idx="5">
                    <c:v>gymnázium</c:v>
                  </c:pt>
                </c:lvl>
                <c:lvl>
                  <c:pt idx="0">
                    <c:v>všichni 16letí</c:v>
                  </c:pt>
                  <c:pt idx="1">
                    <c:v>pohlaví</c:v>
                  </c:pt>
                  <c:pt idx="3">
                    <c:v>typ školy</c:v>
                  </c:pt>
                </c:lvl>
              </c:multiLvlStrCache>
            </c:multiLvlStrRef>
          </c:cat>
          <c:val>
            <c:numRef>
              <c:f>prevalence!$L$12:$Q$12</c:f>
              <c:numCache>
                <c:formatCode>0.0%</c:formatCode>
                <c:ptCount val="6"/>
                <c:pt idx="0">
                  <c:v>0.3224136069548259</c:v>
                </c:pt>
                <c:pt idx="1">
                  <c:v>0.33041216809223006</c:v>
                </c:pt>
                <c:pt idx="2">
                  <c:v>0.3139382177685176</c:v>
                </c:pt>
                <c:pt idx="3">
                  <c:v>0.25379837448131143</c:v>
                </c:pt>
                <c:pt idx="4">
                  <c:v>0.36507708502723524</c:v>
                </c:pt>
                <c:pt idx="5">
                  <c:v>0.23674882984115037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6BC-4D6E-AD6A-C4202EF4349B}"/>
            </c:ext>
          </c:extLst>
        </c:ser>
        <c:ser>
          <c:idx val="1"/>
          <c:order val="1"/>
          <c:tx>
            <c:strRef>
              <c:f>prevalence!$K$13</c:f>
              <c:strCache>
                <c:ptCount val="1"/>
                <c:pt idx="0">
                  <c:v>konopné drogy v posledních 30 dnech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prevalence!$L$3:$Q$4</c:f>
              <c:multiLvlStrCache>
                <c:ptCount val="6"/>
                <c:lvl>
                  <c:pt idx="1">
                    <c:v>muž</c:v>
                  </c:pt>
                  <c:pt idx="2">
                    <c:v>žena</c:v>
                  </c:pt>
                  <c:pt idx="3">
                    <c:v>SOU</c:v>
                  </c:pt>
                  <c:pt idx="4">
                    <c:v>SOŠ</c:v>
                  </c:pt>
                  <c:pt idx="5">
                    <c:v>gymnázium</c:v>
                  </c:pt>
                </c:lvl>
                <c:lvl>
                  <c:pt idx="0">
                    <c:v>všichni 16letí</c:v>
                  </c:pt>
                  <c:pt idx="1">
                    <c:v>pohlaví</c:v>
                  </c:pt>
                  <c:pt idx="3">
                    <c:v>typ školy</c:v>
                  </c:pt>
                </c:lvl>
              </c:multiLvlStrCache>
            </c:multiLvlStrRef>
          </c:cat>
          <c:val>
            <c:numRef>
              <c:f>prevalence!$L$13:$Q$13</c:f>
              <c:numCache>
                <c:formatCode>0.0%</c:formatCode>
                <c:ptCount val="6"/>
                <c:pt idx="0">
                  <c:v>0.16057369428877105</c:v>
                </c:pt>
                <c:pt idx="1">
                  <c:v>0.20162579077535783</c:v>
                </c:pt>
                <c:pt idx="2">
                  <c:v>0.11799807889554097</c:v>
                </c:pt>
                <c:pt idx="3">
                  <c:v>0.20279983996427101</c:v>
                </c:pt>
                <c:pt idx="4">
                  <c:v>0.15945057538879562</c:v>
                </c:pt>
                <c:pt idx="5">
                  <c:v>9.6640049195161351E-2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6BC-4D6E-AD6A-C4202EF4349B}"/>
            </c:ext>
          </c:extLst>
        </c:ser>
        <c:ser>
          <c:idx val="2"/>
          <c:order val="2"/>
          <c:tx>
            <c:strRef>
              <c:f>prevalence!$K$16</c:f>
              <c:strCache>
                <c:ptCount val="1"/>
                <c:pt idx="0">
                  <c:v>jakákoliv ilegální droga kromě konopných v životě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prevalence!$L$3:$Q$4</c:f>
              <c:multiLvlStrCache>
                <c:ptCount val="6"/>
                <c:lvl>
                  <c:pt idx="1">
                    <c:v>muž</c:v>
                  </c:pt>
                  <c:pt idx="2">
                    <c:v>žena</c:v>
                  </c:pt>
                  <c:pt idx="3">
                    <c:v>SOU</c:v>
                  </c:pt>
                  <c:pt idx="4">
                    <c:v>SOŠ</c:v>
                  </c:pt>
                  <c:pt idx="5">
                    <c:v>gymnázium</c:v>
                  </c:pt>
                </c:lvl>
                <c:lvl>
                  <c:pt idx="0">
                    <c:v>všichni 16letí</c:v>
                  </c:pt>
                  <c:pt idx="1">
                    <c:v>pohlaví</c:v>
                  </c:pt>
                  <c:pt idx="3">
                    <c:v>typ školy</c:v>
                  </c:pt>
                </c:lvl>
              </c:multiLvlStrCache>
            </c:multiLvlStrRef>
          </c:cat>
          <c:val>
            <c:numRef>
              <c:f>prevalence!$L$16:$Q$16</c:f>
              <c:numCache>
                <c:formatCode>0.0%</c:formatCode>
                <c:ptCount val="6"/>
                <c:pt idx="0">
                  <c:v>0.13870418737706761</c:v>
                </c:pt>
                <c:pt idx="1">
                  <c:v>0.16945486295700235</c:v>
                </c:pt>
                <c:pt idx="2">
                  <c:v>0.10618637414955651</c:v>
                </c:pt>
                <c:pt idx="3">
                  <c:v>5.0154172824269053E-2</c:v>
                </c:pt>
                <c:pt idx="4">
                  <c:v>0.18451098866934407</c:v>
                </c:pt>
                <c:pt idx="5">
                  <c:v>6.9981003647804477E-2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6BC-4D6E-AD6A-C4202EF4349B}"/>
            </c:ext>
          </c:extLst>
        </c:ser>
        <c:ser>
          <c:idx val="3"/>
          <c:order val="3"/>
          <c:tx>
            <c:strRef>
              <c:f>prevalence!$K$17</c:f>
              <c:strCache>
                <c:ptCount val="1"/>
                <c:pt idx="0">
                  <c:v>jakákoliv ilegální droga kromě konopných v posledních 30 dnech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prevalence!$L$3:$Q$4</c:f>
              <c:multiLvlStrCache>
                <c:ptCount val="6"/>
                <c:lvl>
                  <c:pt idx="1">
                    <c:v>muž</c:v>
                  </c:pt>
                  <c:pt idx="2">
                    <c:v>žena</c:v>
                  </c:pt>
                  <c:pt idx="3">
                    <c:v>SOU</c:v>
                  </c:pt>
                  <c:pt idx="4">
                    <c:v>SOŠ</c:v>
                  </c:pt>
                  <c:pt idx="5">
                    <c:v>gymnázium</c:v>
                  </c:pt>
                </c:lvl>
                <c:lvl>
                  <c:pt idx="0">
                    <c:v>všichni 16letí</c:v>
                  </c:pt>
                  <c:pt idx="1">
                    <c:v>pohlaví</c:v>
                  </c:pt>
                  <c:pt idx="3">
                    <c:v>typ školy</c:v>
                  </c:pt>
                </c:lvl>
              </c:multiLvlStrCache>
            </c:multiLvlStrRef>
          </c:cat>
          <c:val>
            <c:numRef>
              <c:f>prevalence!$L$17:$Q$17</c:f>
              <c:numCache>
                <c:formatCode>0.0%</c:formatCode>
                <c:ptCount val="6"/>
                <c:pt idx="0">
                  <c:v>3.689632038237621E-2</c:v>
                </c:pt>
                <c:pt idx="1">
                  <c:v>2.2530292509714986E-2</c:v>
                </c:pt>
                <c:pt idx="2">
                  <c:v>5.208791544083622E-2</c:v>
                </c:pt>
                <c:pt idx="3">
                  <c:v>1.4352824514592969E-2</c:v>
                </c:pt>
                <c:pt idx="4">
                  <c:v>4.6252144755266296E-2</c:v>
                </c:pt>
                <c:pt idx="5">
                  <c:v>3.026309968501226E-2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6BC-4D6E-AD6A-C4202EF4349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7549480"/>
        <c:axId val="427555360"/>
      </c:barChart>
      <c:catAx>
        <c:axId val="427549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27555360"/>
        <c:crosses val="autoZero"/>
        <c:auto val="1"/>
        <c:lblAlgn val="ctr"/>
        <c:lblOffset val="100"/>
        <c:noMultiLvlLbl val="0"/>
      </c:catAx>
      <c:valAx>
        <c:axId val="427555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27549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Průměrný věk první zkušenosti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iniciace!$B$18:$B$27</c:f>
              <c:strCache>
                <c:ptCount val="10"/>
                <c:pt idx="0">
                  <c:v>cigarety</c:v>
                </c:pt>
                <c:pt idx="1">
                  <c:v>alkohol</c:v>
                </c:pt>
                <c:pt idx="2">
                  <c:v>opilost</c:v>
                </c:pt>
                <c:pt idx="3">
                  <c:v>konopné drogy</c:v>
                </c:pt>
                <c:pt idx="4">
                  <c:v>extáze a jiná taneční</c:v>
                </c:pt>
                <c:pt idx="5">
                  <c:v>opiáty</c:v>
                </c:pt>
                <c:pt idx="6">
                  <c:v>pervitin a jiné amfetaminy</c:v>
                </c:pt>
                <c:pt idx="7">
                  <c:v>toluen a jiná rozpustidla</c:v>
                </c:pt>
                <c:pt idx="8">
                  <c:v>LSD, houbičky a jiné halucinogeny</c:v>
                </c:pt>
                <c:pt idx="9">
                  <c:v>nějaká droga před polednem</c:v>
                </c:pt>
              </c:strCache>
            </c:strRef>
          </c:cat>
          <c:val>
            <c:numRef>
              <c:f>iniciace!$C$4:$C$13</c:f>
              <c:numCache>
                <c:formatCode>###0.0</c:formatCode>
                <c:ptCount val="10"/>
                <c:pt idx="0">
                  <c:v>12.7218577371485</c:v>
                </c:pt>
                <c:pt idx="1">
                  <c:v>13.200279531869528</c:v>
                </c:pt>
                <c:pt idx="2">
                  <c:v>14.478332119698132</c:v>
                </c:pt>
                <c:pt idx="3">
                  <c:v>14.73190009681114</c:v>
                </c:pt>
                <c:pt idx="4">
                  <c:v>15.289859847773414</c:v>
                </c:pt>
                <c:pt idx="5">
                  <c:v>15.177872751011471</c:v>
                </c:pt>
                <c:pt idx="6">
                  <c:v>16</c:v>
                </c:pt>
                <c:pt idx="7">
                  <c:v>14.837030175440999</c:v>
                </c:pt>
                <c:pt idx="8">
                  <c:v>15.036569169185796</c:v>
                </c:pt>
                <c:pt idx="9">
                  <c:v>14.845608720745364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2B5-4CF0-AAD1-645D1C4B573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7553400"/>
        <c:axId val="427547912"/>
      </c:barChart>
      <c:catAx>
        <c:axId val="427553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27547912"/>
        <c:crosses val="autoZero"/>
        <c:auto val="1"/>
        <c:lblAlgn val="ctr"/>
        <c:lblOffset val="100"/>
        <c:noMultiLvlLbl val="0"/>
      </c:catAx>
      <c:valAx>
        <c:axId val="427547912"/>
        <c:scaling>
          <c:orientation val="minMax"/>
          <c:min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27553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Obtížnost sehnat konkrétní návykovou látku…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dostupnost!$C$2</c:f>
              <c:strCache>
                <c:ptCount val="1"/>
                <c:pt idx="0">
                  <c:v>nemožné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dostupnost!$B$3:$B$10</c:f>
              <c:strCache>
                <c:ptCount val="8"/>
                <c:pt idx="1">
                  <c:v>cigarety</c:v>
                </c:pt>
                <c:pt idx="2">
                  <c:v>pivo</c:v>
                </c:pt>
                <c:pt idx="3">
                  <c:v>cider</c:v>
                </c:pt>
                <c:pt idx="4">
                  <c:v>alkopops</c:v>
                </c:pt>
                <c:pt idx="5">
                  <c:v>víno</c:v>
                </c:pt>
                <c:pt idx="6">
                  <c:v>destiláty</c:v>
                </c:pt>
                <c:pt idx="7">
                  <c:v>marihuanu nebo hašiš</c:v>
                </c:pt>
              </c:strCache>
            </c:strRef>
          </c:cat>
          <c:val>
            <c:numRef>
              <c:f>dostupnost!$C$3:$C$10</c:f>
              <c:numCache>
                <c:formatCode>###0.0%</c:formatCode>
                <c:ptCount val="8"/>
                <c:pt idx="1">
                  <c:v>9.0258039388207197E-3</c:v>
                </c:pt>
                <c:pt idx="2">
                  <c:v>2.7479466162910228E-2</c:v>
                </c:pt>
                <c:pt idx="3">
                  <c:v>4.7688136854362836E-2</c:v>
                </c:pt>
                <c:pt idx="4">
                  <c:v>3.2380743046111847E-2</c:v>
                </c:pt>
                <c:pt idx="5">
                  <c:v>3.8276229755414261E-2</c:v>
                </c:pt>
                <c:pt idx="6">
                  <c:v>6.6919993123866456E-2</c:v>
                </c:pt>
                <c:pt idx="7">
                  <c:v>0.10315977944583095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B5-4B7C-9FE5-1146C59E8EF9}"/>
            </c:ext>
          </c:extLst>
        </c:ser>
        <c:ser>
          <c:idx val="1"/>
          <c:order val="1"/>
          <c:tx>
            <c:strRef>
              <c:f>dostupnost!$D$2</c:f>
              <c:strCache>
                <c:ptCount val="1"/>
                <c:pt idx="0">
                  <c:v>velmi obtížné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dostupnost!$B$3:$B$10</c:f>
              <c:strCache>
                <c:ptCount val="8"/>
                <c:pt idx="1">
                  <c:v>cigarety</c:v>
                </c:pt>
                <c:pt idx="2">
                  <c:v>pivo</c:v>
                </c:pt>
                <c:pt idx="3">
                  <c:v>cider</c:v>
                </c:pt>
                <c:pt idx="4">
                  <c:v>alkopops</c:v>
                </c:pt>
                <c:pt idx="5">
                  <c:v>víno</c:v>
                </c:pt>
                <c:pt idx="6">
                  <c:v>destiláty</c:v>
                </c:pt>
                <c:pt idx="7">
                  <c:v>marihuanu nebo hašiš</c:v>
                </c:pt>
              </c:strCache>
            </c:strRef>
          </c:cat>
          <c:val>
            <c:numRef>
              <c:f>dostupnost!$D$3:$D$10</c:f>
              <c:numCache>
                <c:formatCode>###0.0%</c:formatCode>
                <c:ptCount val="8"/>
                <c:pt idx="1">
                  <c:v>1.7061950709461909E-2</c:v>
                </c:pt>
                <c:pt idx="2">
                  <c:v>1.4964583620676456E-2</c:v>
                </c:pt>
                <c:pt idx="3">
                  <c:v>1.8193124994477589E-2</c:v>
                </c:pt>
                <c:pt idx="4">
                  <c:v>1.605438961528927E-2</c:v>
                </c:pt>
                <c:pt idx="5">
                  <c:v>2.8858844684534195E-2</c:v>
                </c:pt>
                <c:pt idx="6">
                  <c:v>0.10580910351393256</c:v>
                </c:pt>
                <c:pt idx="7">
                  <c:v>0.11746640733105033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FB5-4B7C-9FE5-1146C59E8EF9}"/>
            </c:ext>
          </c:extLst>
        </c:ser>
        <c:ser>
          <c:idx val="2"/>
          <c:order val="2"/>
          <c:tx>
            <c:strRef>
              <c:f>dostupnost!$E$2</c:f>
              <c:strCache>
                <c:ptCount val="1"/>
                <c:pt idx="0">
                  <c:v>celkem obtížné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dostupnost!$B$3:$B$10</c:f>
              <c:strCache>
                <c:ptCount val="8"/>
                <c:pt idx="1">
                  <c:v>cigarety</c:v>
                </c:pt>
                <c:pt idx="2">
                  <c:v>pivo</c:v>
                </c:pt>
                <c:pt idx="3">
                  <c:v>cider</c:v>
                </c:pt>
                <c:pt idx="4">
                  <c:v>alkopops</c:v>
                </c:pt>
                <c:pt idx="5">
                  <c:v>víno</c:v>
                </c:pt>
                <c:pt idx="6">
                  <c:v>destiláty</c:v>
                </c:pt>
                <c:pt idx="7">
                  <c:v>marihuanu nebo hašiš</c:v>
                </c:pt>
              </c:strCache>
            </c:strRef>
          </c:cat>
          <c:val>
            <c:numRef>
              <c:f>dostupnost!$E$3:$E$10</c:f>
              <c:numCache>
                <c:formatCode>###0.0%</c:formatCode>
                <c:ptCount val="8"/>
                <c:pt idx="1">
                  <c:v>3.8971274661592691E-2</c:v>
                </c:pt>
                <c:pt idx="2">
                  <c:v>4.9192451348317914E-2</c:v>
                </c:pt>
                <c:pt idx="3">
                  <c:v>4.8779479113305053E-2</c:v>
                </c:pt>
                <c:pt idx="4">
                  <c:v>4.5951892172135862E-2</c:v>
                </c:pt>
                <c:pt idx="5">
                  <c:v>0.14221663933813861</c:v>
                </c:pt>
                <c:pt idx="6">
                  <c:v>0.14534104734388179</c:v>
                </c:pt>
                <c:pt idx="7">
                  <c:v>0.13787182673723841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FB5-4B7C-9FE5-1146C59E8EF9}"/>
            </c:ext>
          </c:extLst>
        </c:ser>
        <c:ser>
          <c:idx val="3"/>
          <c:order val="3"/>
          <c:tx>
            <c:strRef>
              <c:f>dostupnost!$F$2</c:f>
              <c:strCache>
                <c:ptCount val="1"/>
                <c:pt idx="0">
                  <c:v>celkem snadné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dostupnost!$B$3:$B$10</c:f>
              <c:strCache>
                <c:ptCount val="8"/>
                <c:pt idx="1">
                  <c:v>cigarety</c:v>
                </c:pt>
                <c:pt idx="2">
                  <c:v>pivo</c:v>
                </c:pt>
                <c:pt idx="3">
                  <c:v>cider</c:v>
                </c:pt>
                <c:pt idx="4">
                  <c:v>alkopops</c:v>
                </c:pt>
                <c:pt idx="5">
                  <c:v>víno</c:v>
                </c:pt>
                <c:pt idx="6">
                  <c:v>destiláty</c:v>
                </c:pt>
                <c:pt idx="7">
                  <c:v>marihuanu nebo hašiš</c:v>
                </c:pt>
              </c:strCache>
            </c:strRef>
          </c:cat>
          <c:val>
            <c:numRef>
              <c:f>dostupnost!$F$3:$F$10</c:f>
              <c:numCache>
                <c:formatCode>###0.0%</c:formatCode>
                <c:ptCount val="8"/>
                <c:pt idx="1">
                  <c:v>0.29401963690492783</c:v>
                </c:pt>
                <c:pt idx="2">
                  <c:v>0.32064168584173858</c:v>
                </c:pt>
                <c:pt idx="3">
                  <c:v>0.22528158231191481</c:v>
                </c:pt>
                <c:pt idx="4">
                  <c:v>0.28462775052600509</c:v>
                </c:pt>
                <c:pt idx="5">
                  <c:v>0.27316427591500242</c:v>
                </c:pt>
                <c:pt idx="6">
                  <c:v>0.23147912020788752</c:v>
                </c:pt>
                <c:pt idx="7">
                  <c:v>0.31088586393772927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FB5-4B7C-9FE5-1146C59E8EF9}"/>
            </c:ext>
          </c:extLst>
        </c:ser>
        <c:ser>
          <c:idx val="4"/>
          <c:order val="4"/>
          <c:tx>
            <c:strRef>
              <c:f>dostupnost!$G$2</c:f>
              <c:strCache>
                <c:ptCount val="1"/>
                <c:pt idx="0">
                  <c:v>velmi snadné</c:v>
                </c:pt>
              </c:strCache>
            </c:strRef>
          </c:tx>
          <c:spPr>
            <a:solidFill>
              <a:schemeClr val="accent6">
                <a:shade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dostupnost!$B$3:$B$10</c:f>
              <c:strCache>
                <c:ptCount val="8"/>
                <c:pt idx="1">
                  <c:v>cigarety</c:v>
                </c:pt>
                <c:pt idx="2">
                  <c:v>pivo</c:v>
                </c:pt>
                <c:pt idx="3">
                  <c:v>cider</c:v>
                </c:pt>
                <c:pt idx="4">
                  <c:v>alkopops</c:v>
                </c:pt>
                <c:pt idx="5">
                  <c:v>víno</c:v>
                </c:pt>
                <c:pt idx="6">
                  <c:v>destiláty</c:v>
                </c:pt>
                <c:pt idx="7">
                  <c:v>marihuanu nebo hašiš</c:v>
                </c:pt>
              </c:strCache>
            </c:strRef>
          </c:cat>
          <c:val>
            <c:numRef>
              <c:f>dostupnost!$G$3:$G$10</c:f>
              <c:numCache>
                <c:formatCode>###0.0%</c:formatCode>
                <c:ptCount val="8"/>
                <c:pt idx="1">
                  <c:v>0.54875351740230716</c:v>
                </c:pt>
                <c:pt idx="2">
                  <c:v>0.52096995357255838</c:v>
                </c:pt>
                <c:pt idx="3">
                  <c:v>0.53366192897376308</c:v>
                </c:pt>
                <c:pt idx="4">
                  <c:v>0.55731921400685369</c:v>
                </c:pt>
                <c:pt idx="5">
                  <c:v>0.43304546993401322</c:v>
                </c:pt>
                <c:pt idx="6">
                  <c:v>0.36018279550974031</c:v>
                </c:pt>
                <c:pt idx="7">
                  <c:v>0.17875589486187729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FB5-4B7C-9FE5-1146C59E8EF9}"/>
            </c:ext>
          </c:extLst>
        </c:ser>
        <c:ser>
          <c:idx val="5"/>
          <c:order val="5"/>
          <c:tx>
            <c:strRef>
              <c:f>dostupnost!$H$2</c:f>
              <c:strCache>
                <c:ptCount val="1"/>
                <c:pt idx="0">
                  <c:v>nevím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dostupnost!$B$3:$B$10</c:f>
              <c:strCache>
                <c:ptCount val="8"/>
                <c:pt idx="1">
                  <c:v>cigarety</c:v>
                </c:pt>
                <c:pt idx="2">
                  <c:v>pivo</c:v>
                </c:pt>
                <c:pt idx="3">
                  <c:v>cider</c:v>
                </c:pt>
                <c:pt idx="4">
                  <c:v>alkopops</c:v>
                </c:pt>
                <c:pt idx="5">
                  <c:v>víno</c:v>
                </c:pt>
                <c:pt idx="6">
                  <c:v>destiláty</c:v>
                </c:pt>
                <c:pt idx="7">
                  <c:v>marihuanu nebo hašiš</c:v>
                </c:pt>
              </c:strCache>
            </c:strRef>
          </c:cat>
          <c:val>
            <c:numRef>
              <c:f>dostupnost!$H$3:$H$10</c:f>
              <c:numCache>
                <c:formatCode>###0.0%</c:formatCode>
                <c:ptCount val="8"/>
                <c:pt idx="1">
                  <c:v>9.2167816382885293E-2</c:v>
                </c:pt>
                <c:pt idx="2">
                  <c:v>6.6751859453793763E-2</c:v>
                </c:pt>
                <c:pt idx="3">
                  <c:v>0.12639574775217285</c:v>
                </c:pt>
                <c:pt idx="4">
                  <c:v>6.3666010633600043E-2</c:v>
                </c:pt>
                <c:pt idx="5">
                  <c:v>8.4438540372892917E-2</c:v>
                </c:pt>
                <c:pt idx="6">
                  <c:v>9.0267940300686828E-2</c:v>
                </c:pt>
                <c:pt idx="7">
                  <c:v>0.15186022768626953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9FB5-4B7C-9FE5-1146C59E8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7552616"/>
        <c:axId val="427553008"/>
      </c:barChart>
      <c:catAx>
        <c:axId val="4275526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27553008"/>
        <c:crosses val="autoZero"/>
        <c:auto val="1"/>
        <c:lblAlgn val="ctr"/>
        <c:lblOffset val="100"/>
        <c:noMultiLvlLbl val="0"/>
      </c:catAx>
      <c:valAx>
        <c:axId val="427553008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27552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Jak velké je podle Tebe riziko, že si lidé ublíží, pokud…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rizikovost!$C$7</c:f>
              <c:strCache>
                <c:ptCount val="1"/>
                <c:pt idx="0">
                  <c:v>žádné riziko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rizikovost!$B$8:$B$19</c:f>
              <c:strCache>
                <c:ptCount val="12"/>
                <c:pt idx="0">
                  <c:v>kouří příležitostně cigarety</c:v>
                </c:pt>
                <c:pt idx="1">
                  <c:v>kouří jeden nebo více balíčků cigaret denně</c:v>
                </c:pt>
                <c:pt idx="2">
                  <c:v>pijí 1-2 sklenice alkoholu každý den</c:v>
                </c:pt>
                <c:pt idx="3">
                  <c:v>pijí 4 nebo 5 sklenic alkoholu téměř každý den</c:v>
                </c:pt>
                <c:pt idx="4">
                  <c:v>pijí 5 nebo více sklenic alkoholu každý víkend</c:v>
                </c:pt>
                <c:pt idx="5">
                  <c:v>užijí marihuanu nebo hašiš 1-2krát</c:v>
                </c:pt>
                <c:pt idx="6">
                  <c:v>kouří příležitostně marihuanu nebo hašiš</c:v>
                </c:pt>
                <c:pt idx="7">
                  <c:v>kouří pravidelně marihuanu nebo hašiš</c:v>
                </c:pt>
                <c:pt idx="8">
                  <c:v>užijí extázi 1-2krát</c:v>
                </c:pt>
                <c:pt idx="9">
                  <c:v>užívají extázi pravidelně</c:v>
                </c:pt>
                <c:pt idx="10">
                  <c:v>užijí pervitin (metamfetamin) 1-2krát</c:v>
                </c:pt>
                <c:pt idx="11">
                  <c:v>užívají pravidelně pervitin (metamfetamin)</c:v>
                </c:pt>
              </c:strCache>
            </c:strRef>
          </c:cat>
          <c:val>
            <c:numRef>
              <c:f>rizikovost!$C$8:$C$19</c:f>
              <c:numCache>
                <c:formatCode>###0.0%</c:formatCode>
                <c:ptCount val="12"/>
                <c:pt idx="0">
                  <c:v>0.32050050342900138</c:v>
                </c:pt>
                <c:pt idx="1">
                  <c:v>0.12857097602430703</c:v>
                </c:pt>
                <c:pt idx="2">
                  <c:v>0.20541213845506326</c:v>
                </c:pt>
                <c:pt idx="3">
                  <c:v>5.718324708258609E-2</c:v>
                </c:pt>
                <c:pt idx="4">
                  <c:v>7.3918618765181923E-2</c:v>
                </c:pt>
                <c:pt idx="5">
                  <c:v>0.24354281131242994</c:v>
                </c:pt>
                <c:pt idx="6">
                  <c:v>0.18729696857187189</c:v>
                </c:pt>
                <c:pt idx="7">
                  <c:v>6.1959247816899328E-2</c:v>
                </c:pt>
                <c:pt idx="8">
                  <c:v>0.11255360186817091</c:v>
                </c:pt>
                <c:pt idx="9">
                  <c:v>3.0922299924655925E-2</c:v>
                </c:pt>
                <c:pt idx="10">
                  <c:v>4.5348264142748194E-2</c:v>
                </c:pt>
                <c:pt idx="11">
                  <c:v>3.0165484505063175E-2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885-4B57-B7E2-4A81CE442955}"/>
            </c:ext>
          </c:extLst>
        </c:ser>
        <c:ser>
          <c:idx val="1"/>
          <c:order val="1"/>
          <c:tx>
            <c:strRef>
              <c:f>rizikovost!$D$7</c:f>
              <c:strCache>
                <c:ptCount val="1"/>
                <c:pt idx="0">
                  <c:v>malé riziko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rizikovost!$B$8:$B$19</c:f>
              <c:strCache>
                <c:ptCount val="12"/>
                <c:pt idx="0">
                  <c:v>kouří příležitostně cigarety</c:v>
                </c:pt>
                <c:pt idx="1">
                  <c:v>kouří jeden nebo více balíčků cigaret denně</c:v>
                </c:pt>
                <c:pt idx="2">
                  <c:v>pijí 1-2 sklenice alkoholu každý den</c:v>
                </c:pt>
                <c:pt idx="3">
                  <c:v>pijí 4 nebo 5 sklenic alkoholu téměř každý den</c:v>
                </c:pt>
                <c:pt idx="4">
                  <c:v>pijí 5 nebo více sklenic alkoholu každý víkend</c:v>
                </c:pt>
                <c:pt idx="5">
                  <c:v>užijí marihuanu nebo hašiš 1-2krát</c:v>
                </c:pt>
                <c:pt idx="6">
                  <c:v>kouří příležitostně marihuanu nebo hašiš</c:v>
                </c:pt>
                <c:pt idx="7">
                  <c:v>kouří pravidelně marihuanu nebo hašiš</c:v>
                </c:pt>
                <c:pt idx="8">
                  <c:v>užijí extázi 1-2krát</c:v>
                </c:pt>
                <c:pt idx="9">
                  <c:v>užívají extázi pravidelně</c:v>
                </c:pt>
                <c:pt idx="10">
                  <c:v>užijí pervitin (metamfetamin) 1-2krát</c:v>
                </c:pt>
                <c:pt idx="11">
                  <c:v>užívají pravidelně pervitin (metamfetamin)</c:v>
                </c:pt>
              </c:strCache>
            </c:strRef>
          </c:cat>
          <c:val>
            <c:numRef>
              <c:f>rizikovost!$D$8:$D$19</c:f>
              <c:numCache>
                <c:formatCode>###0.0%</c:formatCode>
                <c:ptCount val="12"/>
                <c:pt idx="0">
                  <c:v>0.3855673093378284</c:v>
                </c:pt>
                <c:pt idx="1">
                  <c:v>0.10618068282337872</c:v>
                </c:pt>
                <c:pt idx="2">
                  <c:v>0.34065151307397395</c:v>
                </c:pt>
                <c:pt idx="3">
                  <c:v>0.13237359933690812</c:v>
                </c:pt>
                <c:pt idx="4">
                  <c:v>0.21841508072524579</c:v>
                </c:pt>
                <c:pt idx="5">
                  <c:v>0.34144480644155129</c:v>
                </c:pt>
                <c:pt idx="6">
                  <c:v>0.37317928641837123</c:v>
                </c:pt>
                <c:pt idx="7">
                  <c:v>9.387648074452104E-2</c:v>
                </c:pt>
                <c:pt idx="8">
                  <c:v>0.25345905292368703</c:v>
                </c:pt>
                <c:pt idx="9">
                  <c:v>4.6383191153870441E-2</c:v>
                </c:pt>
                <c:pt idx="10">
                  <c:v>0.12442790773322025</c:v>
                </c:pt>
                <c:pt idx="11">
                  <c:v>6.7931657783205316E-3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885-4B57-B7E2-4A81CE442955}"/>
            </c:ext>
          </c:extLst>
        </c:ser>
        <c:ser>
          <c:idx val="2"/>
          <c:order val="2"/>
          <c:tx>
            <c:strRef>
              <c:f>rizikovost!$E$7</c:f>
              <c:strCache>
                <c:ptCount val="1"/>
                <c:pt idx="0">
                  <c:v>střední riziko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rizikovost!$B$8:$B$19</c:f>
              <c:strCache>
                <c:ptCount val="12"/>
                <c:pt idx="0">
                  <c:v>kouří příležitostně cigarety</c:v>
                </c:pt>
                <c:pt idx="1">
                  <c:v>kouří jeden nebo více balíčků cigaret denně</c:v>
                </c:pt>
                <c:pt idx="2">
                  <c:v>pijí 1-2 sklenice alkoholu každý den</c:v>
                </c:pt>
                <c:pt idx="3">
                  <c:v>pijí 4 nebo 5 sklenic alkoholu téměř každý den</c:v>
                </c:pt>
                <c:pt idx="4">
                  <c:v>pijí 5 nebo více sklenic alkoholu každý víkend</c:v>
                </c:pt>
                <c:pt idx="5">
                  <c:v>užijí marihuanu nebo hašiš 1-2krát</c:v>
                </c:pt>
                <c:pt idx="6">
                  <c:v>kouří příležitostně marihuanu nebo hašiš</c:v>
                </c:pt>
                <c:pt idx="7">
                  <c:v>kouří pravidelně marihuanu nebo hašiš</c:v>
                </c:pt>
                <c:pt idx="8">
                  <c:v>užijí extázi 1-2krát</c:v>
                </c:pt>
                <c:pt idx="9">
                  <c:v>užívají extázi pravidelně</c:v>
                </c:pt>
                <c:pt idx="10">
                  <c:v>užijí pervitin (metamfetamin) 1-2krát</c:v>
                </c:pt>
                <c:pt idx="11">
                  <c:v>užívají pravidelně pervitin (metamfetamin)</c:v>
                </c:pt>
              </c:strCache>
            </c:strRef>
          </c:cat>
          <c:val>
            <c:numRef>
              <c:f>rizikovost!$E$8:$E$19</c:f>
              <c:numCache>
                <c:formatCode>###0.0%</c:formatCode>
                <c:ptCount val="12"/>
                <c:pt idx="0">
                  <c:v>0.1757307099662607</c:v>
                </c:pt>
                <c:pt idx="1">
                  <c:v>0.25319551743083657</c:v>
                </c:pt>
                <c:pt idx="2">
                  <c:v>0.27671505936194263</c:v>
                </c:pt>
                <c:pt idx="3">
                  <c:v>0.31286410568924233</c:v>
                </c:pt>
                <c:pt idx="4">
                  <c:v>0.36509871749576578</c:v>
                </c:pt>
                <c:pt idx="5">
                  <c:v>0.20537319148759045</c:v>
                </c:pt>
                <c:pt idx="6">
                  <c:v>0.22719859083029434</c:v>
                </c:pt>
                <c:pt idx="7">
                  <c:v>0.2818324730564552</c:v>
                </c:pt>
                <c:pt idx="8">
                  <c:v>0.26650357420009174</c:v>
                </c:pt>
                <c:pt idx="9">
                  <c:v>0.13421855053044174</c:v>
                </c:pt>
                <c:pt idx="10">
                  <c:v>0.2844261778878403</c:v>
                </c:pt>
                <c:pt idx="11">
                  <c:v>4.810942780573009E-2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885-4B57-B7E2-4A81CE442955}"/>
            </c:ext>
          </c:extLst>
        </c:ser>
        <c:ser>
          <c:idx val="3"/>
          <c:order val="3"/>
          <c:tx>
            <c:strRef>
              <c:f>rizikovost!$F$7</c:f>
              <c:strCache>
                <c:ptCount val="1"/>
                <c:pt idx="0">
                  <c:v>velké riziko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rizikovost!$B$8:$B$19</c:f>
              <c:strCache>
                <c:ptCount val="12"/>
                <c:pt idx="0">
                  <c:v>kouří příležitostně cigarety</c:v>
                </c:pt>
                <c:pt idx="1">
                  <c:v>kouří jeden nebo více balíčků cigaret denně</c:v>
                </c:pt>
                <c:pt idx="2">
                  <c:v>pijí 1-2 sklenice alkoholu každý den</c:v>
                </c:pt>
                <c:pt idx="3">
                  <c:v>pijí 4 nebo 5 sklenic alkoholu téměř každý den</c:v>
                </c:pt>
                <c:pt idx="4">
                  <c:v>pijí 5 nebo více sklenic alkoholu každý víkend</c:v>
                </c:pt>
                <c:pt idx="5">
                  <c:v>užijí marihuanu nebo hašiš 1-2krát</c:v>
                </c:pt>
                <c:pt idx="6">
                  <c:v>kouří příležitostně marihuanu nebo hašiš</c:v>
                </c:pt>
                <c:pt idx="7">
                  <c:v>kouří pravidelně marihuanu nebo hašiš</c:v>
                </c:pt>
                <c:pt idx="8">
                  <c:v>užijí extázi 1-2krát</c:v>
                </c:pt>
                <c:pt idx="9">
                  <c:v>užívají extázi pravidelně</c:v>
                </c:pt>
                <c:pt idx="10">
                  <c:v>užijí pervitin (metamfetamin) 1-2krát</c:v>
                </c:pt>
                <c:pt idx="11">
                  <c:v>užívají pravidelně pervitin (metamfetamin)</c:v>
                </c:pt>
              </c:strCache>
            </c:strRef>
          </c:cat>
          <c:val>
            <c:numRef>
              <c:f>rizikovost!$F$8:$F$19</c:f>
              <c:numCache>
                <c:formatCode>###0.0%</c:formatCode>
                <c:ptCount val="12"/>
                <c:pt idx="0">
                  <c:v>5.7862543014549052E-2</c:v>
                </c:pt>
                <c:pt idx="1">
                  <c:v>0.45004995429687583</c:v>
                </c:pt>
                <c:pt idx="2">
                  <c:v>0.10099490343686714</c:v>
                </c:pt>
                <c:pt idx="3">
                  <c:v>0.43635017572708068</c:v>
                </c:pt>
                <c:pt idx="4">
                  <c:v>0.27450066158901848</c:v>
                </c:pt>
                <c:pt idx="5">
                  <c:v>0.1081599666671868</c:v>
                </c:pt>
                <c:pt idx="6">
                  <c:v>0.12400092561737366</c:v>
                </c:pt>
                <c:pt idx="7">
                  <c:v>0.46748349975583769</c:v>
                </c:pt>
                <c:pt idx="8">
                  <c:v>0.20110232563535202</c:v>
                </c:pt>
                <c:pt idx="9">
                  <c:v>0.65554722470807225</c:v>
                </c:pt>
                <c:pt idx="10">
                  <c:v>0.38864238952062669</c:v>
                </c:pt>
                <c:pt idx="11">
                  <c:v>0.76387086112990377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885-4B57-B7E2-4A81CE442955}"/>
            </c:ext>
          </c:extLst>
        </c:ser>
        <c:ser>
          <c:idx val="4"/>
          <c:order val="4"/>
          <c:tx>
            <c:strRef>
              <c:f>rizikovost!$G$7</c:f>
              <c:strCache>
                <c:ptCount val="1"/>
                <c:pt idx="0">
                  <c:v>nevím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rizikovost!$B$8:$B$19</c:f>
              <c:strCache>
                <c:ptCount val="12"/>
                <c:pt idx="0">
                  <c:v>kouří příležitostně cigarety</c:v>
                </c:pt>
                <c:pt idx="1">
                  <c:v>kouří jeden nebo více balíčků cigaret denně</c:v>
                </c:pt>
                <c:pt idx="2">
                  <c:v>pijí 1-2 sklenice alkoholu každý den</c:v>
                </c:pt>
                <c:pt idx="3">
                  <c:v>pijí 4 nebo 5 sklenic alkoholu téměř každý den</c:v>
                </c:pt>
                <c:pt idx="4">
                  <c:v>pijí 5 nebo více sklenic alkoholu každý víkend</c:v>
                </c:pt>
                <c:pt idx="5">
                  <c:v>užijí marihuanu nebo hašiš 1-2krát</c:v>
                </c:pt>
                <c:pt idx="6">
                  <c:v>kouří příležitostně marihuanu nebo hašiš</c:v>
                </c:pt>
                <c:pt idx="7">
                  <c:v>kouří pravidelně marihuanu nebo hašiš</c:v>
                </c:pt>
                <c:pt idx="8">
                  <c:v>užijí extázi 1-2krát</c:v>
                </c:pt>
                <c:pt idx="9">
                  <c:v>užívají extázi pravidelně</c:v>
                </c:pt>
                <c:pt idx="10">
                  <c:v>užijí pervitin (metamfetamin) 1-2krát</c:v>
                </c:pt>
                <c:pt idx="11">
                  <c:v>užívají pravidelně pervitin (metamfetamin)</c:v>
                </c:pt>
              </c:strCache>
            </c:strRef>
          </c:cat>
          <c:val>
            <c:numRef>
              <c:f>rizikovost!$G$8:$G$19</c:f>
              <c:numCache>
                <c:formatCode>###0.0%</c:formatCode>
                <c:ptCount val="12"/>
                <c:pt idx="0">
                  <c:v>6.0338934252356632E-2</c:v>
                </c:pt>
                <c:pt idx="1">
                  <c:v>6.2002869424599337E-2</c:v>
                </c:pt>
                <c:pt idx="2">
                  <c:v>7.6226385672149594E-2</c:v>
                </c:pt>
                <c:pt idx="3">
                  <c:v>6.1228872164179757E-2</c:v>
                </c:pt>
                <c:pt idx="4">
                  <c:v>6.8066921424784918E-2</c:v>
                </c:pt>
                <c:pt idx="5">
                  <c:v>0.10147922409123807</c:v>
                </c:pt>
                <c:pt idx="6">
                  <c:v>8.8324228562086285E-2</c:v>
                </c:pt>
                <c:pt idx="7">
                  <c:v>9.4848298626283759E-2</c:v>
                </c:pt>
                <c:pt idx="8">
                  <c:v>0.16638144537269534</c:v>
                </c:pt>
                <c:pt idx="9">
                  <c:v>0.13292873368295854</c:v>
                </c:pt>
                <c:pt idx="10">
                  <c:v>0.15715526071556193</c:v>
                </c:pt>
                <c:pt idx="11">
                  <c:v>0.15106106078098192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885-4B57-B7E2-4A81CE4429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0163192"/>
        <c:axId val="430161624"/>
      </c:barChart>
      <c:catAx>
        <c:axId val="4301631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30161624"/>
        <c:crosses val="autoZero"/>
        <c:auto val="1"/>
        <c:lblAlgn val="ctr"/>
        <c:lblOffset val="100"/>
        <c:noMultiLvlLbl val="0"/>
      </c:catAx>
      <c:valAx>
        <c:axId val="430161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30163192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Průměrný počet dnů, kdy se alespoň chvíli věnují aktivitám…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'internet a hry'!$B$65:$B$82</c:f>
              <c:strCache>
                <c:ptCount val="18"/>
                <c:pt idx="0">
                  <c:v>61l. hraním her na internetu, kde můžeš vyhrát peníze</c:v>
                </c:pt>
                <c:pt idx="1">
                  <c:v>61p. programováním, editováním videa, grafiky či hudby</c:v>
                </c:pt>
                <c:pt idx="2">
                  <c:v>61d. na Twitteru</c:v>
                </c:pt>
                <c:pt idx="3">
                  <c:v>61q. návštěvou erotických nebo pornografických stránek</c:v>
                </c:pt>
                <c:pt idx="4">
                  <c:v>61h. sledováním Streamu</c:v>
                </c:pt>
                <c:pt idx="5">
                  <c:v>61r. jinými aktivitami online</c:v>
                </c:pt>
                <c:pt idx="6">
                  <c:v>61n. vyhledáváním, nákupem a prodejem (Ebay, Aukro atd.)</c:v>
                </c:pt>
                <c:pt idx="7">
                  <c:v>61o. návštěvou vzdělávacích stránek, přípravou do školy</c:v>
                </c:pt>
                <c:pt idx="8">
                  <c:v>61k. hraním offline počítačových her</c:v>
                </c:pt>
                <c:pt idx="9">
                  <c:v>61f. nahráváním a sdílením videí nebo fotek</c:v>
                </c:pt>
                <c:pt idx="10">
                  <c:v>61i. sledováním online videa na jiném serveru</c:v>
                </c:pt>
                <c:pt idx="11">
                  <c:v>61j. hraním online počítačových her</c:v>
                </c:pt>
                <c:pt idx="12">
                  <c:v>61m. stahováním muziky, videí, filmů atd.</c:v>
                </c:pt>
                <c:pt idx="13">
                  <c:v>61e. na jiné sociální síti</c:v>
                </c:pt>
                <c:pt idx="14">
                  <c:v>61a. čtením, surfováním, vyhledáváním informací atd.</c:v>
                </c:pt>
                <c:pt idx="15">
                  <c:v>61c. na Instagramu</c:v>
                </c:pt>
                <c:pt idx="16">
                  <c:v>61g. sledováním Youtube</c:v>
                </c:pt>
                <c:pt idx="17">
                  <c:v>61b. na Facebooku</c:v>
                </c:pt>
              </c:strCache>
            </c:strRef>
          </c:cat>
          <c:val>
            <c:numRef>
              <c:f>'internet a hry'!$C$65:$C$82</c:f>
              <c:numCache>
                <c:formatCode>###0.00</c:formatCode>
                <c:ptCount val="18"/>
                <c:pt idx="0">
                  <c:v>0.28755562152645142</c:v>
                </c:pt>
                <c:pt idx="1">
                  <c:v>1.2999472285756433</c:v>
                </c:pt>
                <c:pt idx="2">
                  <c:v>1.3043038205271777</c:v>
                </c:pt>
                <c:pt idx="3">
                  <c:v>1.7374724505675889</c:v>
                </c:pt>
                <c:pt idx="4">
                  <c:v>1.8025728117257405</c:v>
                </c:pt>
                <c:pt idx="5">
                  <c:v>1.8653730209542838</c:v>
                </c:pt>
                <c:pt idx="6">
                  <c:v>1.9217915510160823</c:v>
                </c:pt>
                <c:pt idx="7">
                  <c:v>1.9542707811417042</c:v>
                </c:pt>
                <c:pt idx="8">
                  <c:v>2.0658547320569833</c:v>
                </c:pt>
                <c:pt idx="9">
                  <c:v>2.1152505132769019</c:v>
                </c:pt>
                <c:pt idx="10">
                  <c:v>2.1284058169613176</c:v>
                </c:pt>
                <c:pt idx="11">
                  <c:v>2.7026835853083901</c:v>
                </c:pt>
                <c:pt idx="12">
                  <c:v>3.3931321168918402</c:v>
                </c:pt>
                <c:pt idx="13">
                  <c:v>4.0284371866823987</c:v>
                </c:pt>
                <c:pt idx="14">
                  <c:v>4.9689078171127186</c:v>
                </c:pt>
                <c:pt idx="15">
                  <c:v>5.0672750508849411</c:v>
                </c:pt>
                <c:pt idx="16">
                  <c:v>5.3978431773437698</c:v>
                </c:pt>
                <c:pt idx="17">
                  <c:v>5.8337131806420102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9F2-458E-91BD-4630F188D7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30167112"/>
        <c:axId val="430162408"/>
      </c:barChart>
      <c:catAx>
        <c:axId val="4301671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30162408"/>
        <c:crosses val="autoZero"/>
        <c:auto val="1"/>
        <c:lblAlgn val="ctr"/>
        <c:lblOffset val="100"/>
        <c:noMultiLvlLbl val="0"/>
      </c:catAx>
      <c:valAx>
        <c:axId val="430162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30167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Podíl studentů, kteří </a:t>
            </a:r>
            <a:r>
              <a:rPr lang="cs-CZ"/>
              <a:t>každý z posledních 7 dnů alespoň chvíli strávili</a:t>
            </a:r>
            <a:r>
              <a:rPr lang="en-US"/>
              <a:t>…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'internet a hry'!$B$87:$B$104</c:f>
              <c:strCache>
                <c:ptCount val="18"/>
                <c:pt idx="0">
                  <c:v>61l. hraním her na internetu, kde můžeš vyhrát peníze</c:v>
                </c:pt>
                <c:pt idx="1">
                  <c:v>61p. programováním, editováním videa, grafiky či hudby</c:v>
                </c:pt>
                <c:pt idx="2">
                  <c:v>61n. vyhledáváním, nákupem a prodejem (Ebay, Aukro atd.)</c:v>
                </c:pt>
                <c:pt idx="3">
                  <c:v>61o. návštěvou vzdělávacích stránek, přípravou do školy</c:v>
                </c:pt>
                <c:pt idx="4">
                  <c:v>61q. návštěvou erotických nebo pornografických stránek</c:v>
                </c:pt>
                <c:pt idx="5">
                  <c:v>61d. na Twitteru</c:v>
                </c:pt>
                <c:pt idx="6">
                  <c:v>61h. sledováním Streamu</c:v>
                </c:pt>
                <c:pt idx="7">
                  <c:v>61r. jinými aktivitami online</c:v>
                </c:pt>
                <c:pt idx="8">
                  <c:v>61k. hraním offline počítačových her</c:v>
                </c:pt>
                <c:pt idx="9">
                  <c:v>61f. nahráváním a sdílením videí nebo fotek</c:v>
                </c:pt>
                <c:pt idx="10">
                  <c:v>61i. sledováním online videa na jiném serveru</c:v>
                </c:pt>
                <c:pt idx="11">
                  <c:v>61m. stahováním muziky, videí, filmů atd.</c:v>
                </c:pt>
                <c:pt idx="12">
                  <c:v>61j. hraním online počítačových her</c:v>
                </c:pt>
                <c:pt idx="13">
                  <c:v>61e. na jiné sociální síti</c:v>
                </c:pt>
                <c:pt idx="14">
                  <c:v>61a. čtením, surfováním, vyhledáváním informací atd.</c:v>
                </c:pt>
                <c:pt idx="15">
                  <c:v>61g. sledováním Youtube</c:v>
                </c:pt>
                <c:pt idx="16">
                  <c:v>61c. na Instagramu</c:v>
                </c:pt>
                <c:pt idx="17">
                  <c:v>61b. na Facebooku</c:v>
                </c:pt>
              </c:strCache>
            </c:strRef>
          </c:cat>
          <c:val>
            <c:numRef>
              <c:f>'internet a hry'!$J$87:$J$104</c:f>
              <c:numCache>
                <c:formatCode>###0.0%</c:formatCode>
                <c:ptCount val="18"/>
                <c:pt idx="0">
                  <c:v>8.4961691989489923E-3</c:v>
                </c:pt>
                <c:pt idx="1">
                  <c:v>4.2206208580643528E-2</c:v>
                </c:pt>
                <c:pt idx="2">
                  <c:v>6.9419889434481977E-2</c:v>
                </c:pt>
                <c:pt idx="3">
                  <c:v>7.1301749829568925E-2</c:v>
                </c:pt>
                <c:pt idx="4">
                  <c:v>0.12124572113589883</c:v>
                </c:pt>
                <c:pt idx="5">
                  <c:v>0.12905775997369284</c:v>
                </c:pt>
                <c:pt idx="6">
                  <c:v>0.13570142296662077</c:v>
                </c:pt>
                <c:pt idx="7">
                  <c:v>0.14084723366392887</c:v>
                </c:pt>
                <c:pt idx="8">
                  <c:v>0.14614069258719486</c:v>
                </c:pt>
                <c:pt idx="9">
                  <c:v>0.17290081463647605</c:v>
                </c:pt>
                <c:pt idx="10">
                  <c:v>0.17587809125653886</c:v>
                </c:pt>
                <c:pt idx="11">
                  <c:v>0.20954106738392414</c:v>
                </c:pt>
                <c:pt idx="12">
                  <c:v>0.23314954114031949</c:v>
                </c:pt>
                <c:pt idx="13">
                  <c:v>0.45132189609530032</c:v>
                </c:pt>
                <c:pt idx="14">
                  <c:v>0.50353506734212861</c:v>
                </c:pt>
                <c:pt idx="15">
                  <c:v>0.53801822357551876</c:v>
                </c:pt>
                <c:pt idx="16">
                  <c:v>0.62557672732527192</c:v>
                </c:pt>
                <c:pt idx="17">
                  <c:v>0.73944090461071765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485-4DB1-98E0-23B9840FC35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430163584"/>
        <c:axId val="430160448"/>
      </c:barChart>
      <c:catAx>
        <c:axId val="4301635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30160448"/>
        <c:crosses val="autoZero"/>
        <c:auto val="1"/>
        <c:lblAlgn val="ctr"/>
        <c:lblOffset val="100"/>
        <c:noMultiLvlLbl val="0"/>
      </c:catAx>
      <c:valAx>
        <c:axId val="430160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30163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Kolik hodin denně celkem strávíš na internetu a/nebo hraním her?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1723044870262454"/>
          <c:y val="0.18418390804597701"/>
          <c:w val="0.86030368414663094"/>
          <c:h val="0.6194225721784777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'internet a hry'!$C$2</c:f>
              <c:strCache>
                <c:ptCount val="1"/>
                <c:pt idx="0">
                  <c:v>ani jednu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'internet a hry'!$J$3:$J$4</c:f>
              <c:strCache>
                <c:ptCount val="2"/>
                <c:pt idx="0">
                  <c:v>ve všední dny</c:v>
                </c:pt>
                <c:pt idx="1">
                  <c:v>o víkendu</c:v>
                </c:pt>
              </c:strCache>
            </c:strRef>
          </c:cat>
          <c:val>
            <c:numRef>
              <c:f>'internet a hry'!$C$3:$C$4</c:f>
              <c:numCache>
                <c:formatCode>###0.0%</c:formatCode>
                <c:ptCount val="2"/>
                <c:pt idx="0">
                  <c:v>4.1308216722289711E-3</c:v>
                </c:pt>
                <c:pt idx="1">
                  <c:v>6.4521366086226243E-3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7A6-4E3E-924E-024899E18B91}"/>
            </c:ext>
          </c:extLst>
        </c:ser>
        <c:ser>
          <c:idx val="1"/>
          <c:order val="1"/>
          <c:tx>
            <c:strRef>
              <c:f>'internet a hry'!$D$2</c:f>
              <c:strCache>
                <c:ptCount val="1"/>
                <c:pt idx="0">
                  <c:v>půl hodiny nebo méně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'internet a hry'!$J$3:$J$4</c:f>
              <c:strCache>
                <c:ptCount val="2"/>
                <c:pt idx="0">
                  <c:v>ve všední dny</c:v>
                </c:pt>
                <c:pt idx="1">
                  <c:v>o víkendu</c:v>
                </c:pt>
              </c:strCache>
            </c:strRef>
          </c:cat>
          <c:val>
            <c:numRef>
              <c:f>'internet a hry'!$D$3:$D$4</c:f>
              <c:numCache>
                <c:formatCode>###0.0%</c:formatCode>
                <c:ptCount val="2"/>
                <c:pt idx="0">
                  <c:v>4.2317300498497558E-2</c:v>
                </c:pt>
                <c:pt idx="1">
                  <c:v>4.3755852960598925E-2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7A6-4E3E-924E-024899E18B91}"/>
            </c:ext>
          </c:extLst>
        </c:ser>
        <c:ser>
          <c:idx val="2"/>
          <c:order val="2"/>
          <c:tx>
            <c:strRef>
              <c:f>'internet a hry'!$E$2</c:f>
              <c:strCache>
                <c:ptCount val="1"/>
                <c:pt idx="0">
                  <c:v>asi 1 hodinu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'internet a hry'!$J$3:$J$4</c:f>
              <c:strCache>
                <c:ptCount val="2"/>
                <c:pt idx="0">
                  <c:v>ve všední dny</c:v>
                </c:pt>
                <c:pt idx="1">
                  <c:v>o víkendu</c:v>
                </c:pt>
              </c:strCache>
            </c:strRef>
          </c:cat>
          <c:val>
            <c:numRef>
              <c:f>'internet a hry'!$E$3:$E$4</c:f>
              <c:numCache>
                <c:formatCode>###0.0%</c:formatCode>
                <c:ptCount val="2"/>
                <c:pt idx="0">
                  <c:v>0.13207126009509509</c:v>
                </c:pt>
                <c:pt idx="1">
                  <c:v>8.3866667744108045E-2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7A6-4E3E-924E-024899E18B91}"/>
            </c:ext>
          </c:extLst>
        </c:ser>
        <c:ser>
          <c:idx val="3"/>
          <c:order val="3"/>
          <c:tx>
            <c:strRef>
              <c:f>'internet a hry'!$F$2</c:f>
              <c:strCache>
                <c:ptCount val="1"/>
                <c:pt idx="0">
                  <c:v>asi 2-3 hodiny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'internet a hry'!$J$3:$J$4</c:f>
              <c:strCache>
                <c:ptCount val="2"/>
                <c:pt idx="0">
                  <c:v>ve všední dny</c:v>
                </c:pt>
                <c:pt idx="1">
                  <c:v>o víkendu</c:v>
                </c:pt>
              </c:strCache>
            </c:strRef>
          </c:cat>
          <c:val>
            <c:numRef>
              <c:f>'internet a hry'!$F$3:$F$4</c:f>
              <c:numCache>
                <c:formatCode>###0.0%</c:formatCode>
                <c:ptCount val="2"/>
                <c:pt idx="0">
                  <c:v>0.30141382236146796</c:v>
                </c:pt>
                <c:pt idx="1">
                  <c:v>0.1831618677269046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7A6-4E3E-924E-024899E18B91}"/>
            </c:ext>
          </c:extLst>
        </c:ser>
        <c:ser>
          <c:idx val="4"/>
          <c:order val="4"/>
          <c:tx>
            <c:strRef>
              <c:f>'internet a hry'!$G$2</c:f>
              <c:strCache>
                <c:ptCount val="1"/>
                <c:pt idx="0">
                  <c:v>asi 4-5 hodin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'internet a hry'!$J$3:$J$4</c:f>
              <c:strCache>
                <c:ptCount val="2"/>
                <c:pt idx="0">
                  <c:v>ve všední dny</c:v>
                </c:pt>
                <c:pt idx="1">
                  <c:v>o víkendu</c:v>
                </c:pt>
              </c:strCache>
            </c:strRef>
          </c:cat>
          <c:val>
            <c:numRef>
              <c:f>'internet a hry'!$G$3:$G$4</c:f>
              <c:numCache>
                <c:formatCode>###0.0%</c:formatCode>
                <c:ptCount val="2"/>
                <c:pt idx="0">
                  <c:v>0.23893545151048015</c:v>
                </c:pt>
                <c:pt idx="1">
                  <c:v>0.25208576798728349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7A6-4E3E-924E-024899E18B91}"/>
            </c:ext>
          </c:extLst>
        </c:ser>
        <c:ser>
          <c:idx val="5"/>
          <c:order val="5"/>
          <c:tx>
            <c:strRef>
              <c:f>'internet a hry'!$H$2</c:f>
              <c:strCache>
                <c:ptCount val="1"/>
                <c:pt idx="0">
                  <c:v>6 hodin nebo více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'internet a hry'!$J$3:$J$4</c:f>
              <c:strCache>
                <c:ptCount val="2"/>
                <c:pt idx="0">
                  <c:v>ve všední dny</c:v>
                </c:pt>
                <c:pt idx="1">
                  <c:v>o víkendu</c:v>
                </c:pt>
              </c:strCache>
            </c:strRef>
          </c:cat>
          <c:val>
            <c:numRef>
              <c:f>'internet a hry'!$H$3:$H$4</c:f>
              <c:numCache>
                <c:formatCode>###0.0%</c:formatCode>
                <c:ptCount val="2"/>
                <c:pt idx="0">
                  <c:v>0.28113134386222666</c:v>
                </c:pt>
                <c:pt idx="1">
                  <c:v>0.4306777069724792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C7A6-4E3E-924E-024899E18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0164368"/>
        <c:axId val="430160840"/>
      </c:barChart>
      <c:catAx>
        <c:axId val="4301643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30160840"/>
        <c:crosses val="autoZero"/>
        <c:auto val="1"/>
        <c:lblAlgn val="ctr"/>
        <c:lblOffset val="100"/>
        <c:noMultiLvlLbl val="0"/>
      </c:catAx>
      <c:valAx>
        <c:axId val="430160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30164368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133349</xdr:colOff>
      <xdr:row>2</xdr:row>
      <xdr:rowOff>23812</xdr:rowOff>
    </xdr:from>
    <xdr:to>
      <xdr:col>29</xdr:col>
      <xdr:colOff>28574</xdr:colOff>
      <xdr:row>14</xdr:row>
      <xdr:rowOff>176212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xmlns="" id="{9A6E3FD9-E8B6-4EB1-B8E5-BB9B259B4C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142874</xdr:colOff>
      <xdr:row>15</xdr:row>
      <xdr:rowOff>61912</xdr:rowOff>
    </xdr:from>
    <xdr:to>
      <xdr:col>30</xdr:col>
      <xdr:colOff>371475</xdr:colOff>
      <xdr:row>29</xdr:row>
      <xdr:rowOff>119062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xmlns="" id="{DC42F055-805A-4218-9496-9E929EDD6A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133349</xdr:colOff>
      <xdr:row>30</xdr:row>
      <xdr:rowOff>42862</xdr:rowOff>
    </xdr:from>
    <xdr:to>
      <xdr:col>30</xdr:col>
      <xdr:colOff>371474</xdr:colOff>
      <xdr:row>44</xdr:row>
      <xdr:rowOff>119062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xmlns="" id="{3B0AA729-F797-42E5-A52A-42D1E0B9F6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14</xdr:row>
      <xdr:rowOff>90487</xdr:rowOff>
    </xdr:from>
    <xdr:to>
      <xdr:col>7</xdr:col>
      <xdr:colOff>647699</xdr:colOff>
      <xdr:row>32</xdr:row>
      <xdr:rowOff>133350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xmlns="" id="{1070A63A-FB7A-47C2-8D2C-6708498A55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11</xdr:row>
      <xdr:rowOff>33336</xdr:rowOff>
    </xdr:from>
    <xdr:to>
      <xdr:col>9</xdr:col>
      <xdr:colOff>581025</xdr:colOff>
      <xdr:row>30</xdr:row>
      <xdr:rowOff>104775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xmlns="" id="{6E3C52A5-3FC1-47D4-8E32-D44439CF9E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20</xdr:row>
      <xdr:rowOff>138111</xdr:rowOff>
    </xdr:from>
    <xdr:to>
      <xdr:col>9</xdr:col>
      <xdr:colOff>495300</xdr:colOff>
      <xdr:row>40</xdr:row>
      <xdr:rowOff>66674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xmlns="" id="{D05AAEE8-BC9F-47ED-8F8D-A88BD2E5CD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28</xdr:row>
      <xdr:rowOff>42861</xdr:rowOff>
    </xdr:from>
    <xdr:to>
      <xdr:col>7</xdr:col>
      <xdr:colOff>590550</xdr:colOff>
      <xdr:row>53</xdr:row>
      <xdr:rowOff>161924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xmlns="" id="{A86BCF8B-A120-405B-BF08-532EFE3937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180974</xdr:colOff>
      <xdr:row>28</xdr:row>
      <xdr:rowOff>42861</xdr:rowOff>
    </xdr:from>
    <xdr:to>
      <xdr:col>19</xdr:col>
      <xdr:colOff>495299</xdr:colOff>
      <xdr:row>53</xdr:row>
      <xdr:rowOff>180974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xmlns="" id="{E008D486-8CDC-4EDA-818C-C638ECD6D6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142874</xdr:colOff>
      <xdr:row>9</xdr:row>
      <xdr:rowOff>104774</xdr:rowOff>
    </xdr:from>
    <xdr:to>
      <xdr:col>10</xdr:col>
      <xdr:colOff>352424</xdr:colOff>
      <xdr:row>26</xdr:row>
      <xdr:rowOff>85723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xmlns="" id="{FC9EC8BA-78FF-47D0-BE9E-B6C9F9B3CD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38</xdr:row>
      <xdr:rowOff>52386</xdr:rowOff>
    </xdr:from>
    <xdr:to>
      <xdr:col>11</xdr:col>
      <xdr:colOff>533400</xdr:colOff>
      <xdr:row>65</xdr:row>
      <xdr:rowOff>114299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xmlns="" id="{DE1A2AA4-8256-4706-AD6B-85DBE732BA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600074</xdr:colOff>
      <xdr:row>18</xdr:row>
      <xdr:rowOff>176212</xdr:rowOff>
    </xdr:from>
    <xdr:to>
      <xdr:col>8</xdr:col>
      <xdr:colOff>600074</xdr:colOff>
      <xdr:row>27</xdr:row>
      <xdr:rowOff>171450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xmlns="" id="{6EEA7053-F696-4211-84A8-A270F75DFF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9524</xdr:colOff>
      <xdr:row>28</xdr:row>
      <xdr:rowOff>157161</xdr:rowOff>
    </xdr:from>
    <xdr:to>
      <xdr:col>8</xdr:col>
      <xdr:colOff>600074</xdr:colOff>
      <xdr:row>38</xdr:row>
      <xdr:rowOff>47625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xmlns="" id="{9796EF72-0D2E-4A22-BC43-1BAA42828C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9524</xdr:colOff>
      <xdr:row>38</xdr:row>
      <xdr:rowOff>176212</xdr:rowOff>
    </xdr:from>
    <xdr:to>
      <xdr:col>8</xdr:col>
      <xdr:colOff>600074</xdr:colOff>
      <xdr:row>48</xdr:row>
      <xdr:rowOff>47625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xmlns="" id="{8D8C2B51-73EA-4E2C-B4CF-4767F72F90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600075</xdr:colOff>
      <xdr:row>49</xdr:row>
      <xdr:rowOff>71437</xdr:rowOff>
    </xdr:from>
    <xdr:to>
      <xdr:col>9</xdr:col>
      <xdr:colOff>0</xdr:colOff>
      <xdr:row>58</xdr:row>
      <xdr:rowOff>76200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xmlns="" id="{49B187AD-3221-4112-9DC9-B373CB615D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609599</xdr:colOff>
      <xdr:row>59</xdr:row>
      <xdr:rowOff>42862</xdr:rowOff>
    </xdr:from>
    <xdr:to>
      <xdr:col>9</xdr:col>
      <xdr:colOff>9525</xdr:colOff>
      <xdr:row>68</xdr:row>
      <xdr:rowOff>38100</xdr:rowOff>
    </xdr:to>
    <xdr:graphicFrame macro="">
      <xdr:nvGraphicFramePr>
        <xdr:cNvPr id="6" name="Graf 5">
          <a:extLst>
            <a:ext uri="{FF2B5EF4-FFF2-40B4-BE49-F238E27FC236}">
              <a16:creationId xmlns:a16="http://schemas.microsoft.com/office/drawing/2014/main" xmlns="" id="{8C344374-FD1F-42ED-A5AF-59BD81B177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17</xdr:row>
      <xdr:rowOff>23811</xdr:rowOff>
    </xdr:from>
    <xdr:to>
      <xdr:col>13</xdr:col>
      <xdr:colOff>609599</xdr:colOff>
      <xdr:row>42</xdr:row>
      <xdr:rowOff>142874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xmlns="" id="{6BA695B5-5794-4CB3-B651-D7225E04F2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4"/>
  <sheetViews>
    <sheetView workbookViewId="0">
      <selection activeCell="D14" sqref="D14"/>
    </sheetView>
  </sheetViews>
  <sheetFormatPr defaultRowHeight="15" x14ac:dyDescent="0.25"/>
  <cols>
    <col min="3" max="3" width="9.85546875" bestFit="1" customWidth="1"/>
  </cols>
  <sheetData>
    <row r="2" spans="2:6" x14ac:dyDescent="0.25">
      <c r="B2" s="186" t="s">
        <v>0</v>
      </c>
      <c r="C2" s="186"/>
      <c r="D2" s="5" t="s">
        <v>1</v>
      </c>
      <c r="E2" s="5" t="s">
        <v>2</v>
      </c>
      <c r="F2" s="6"/>
    </row>
    <row r="3" spans="2:6" x14ac:dyDescent="0.25">
      <c r="B3" s="187" t="s">
        <v>3</v>
      </c>
      <c r="C3" s="7" t="s">
        <v>4</v>
      </c>
      <c r="D3" s="1">
        <v>202.69443736186204</v>
      </c>
      <c r="E3" s="2">
        <v>0.51322232196096906</v>
      </c>
      <c r="F3" s="6"/>
    </row>
    <row r="4" spans="2:6" x14ac:dyDescent="0.25">
      <c r="B4" s="188"/>
      <c r="C4" s="8" t="s">
        <v>5</v>
      </c>
      <c r="D4" s="3">
        <v>192.25026533031027</v>
      </c>
      <c r="E4" s="4">
        <v>0.48677767803902705</v>
      </c>
      <c r="F4" s="6"/>
    </row>
    <row r="5" spans="2:6" x14ac:dyDescent="0.25">
      <c r="B5" s="189"/>
      <c r="C5" s="72" t="s">
        <v>6</v>
      </c>
      <c r="D5" s="73">
        <v>394.94470269217385</v>
      </c>
      <c r="E5" s="74">
        <v>1</v>
      </c>
      <c r="F5" s="6"/>
    </row>
    <row r="6" spans="2:6" x14ac:dyDescent="0.25">
      <c r="B6" s="190" t="s">
        <v>7</v>
      </c>
      <c r="C6" s="9" t="s">
        <v>8</v>
      </c>
      <c r="D6" s="10">
        <v>259.91240118244593</v>
      </c>
      <c r="E6" s="11">
        <v>0.65780189614933349</v>
      </c>
      <c r="F6" s="6"/>
    </row>
    <row r="7" spans="2:6" x14ac:dyDescent="0.25">
      <c r="B7" s="188"/>
      <c r="C7" s="8" t="s">
        <v>9</v>
      </c>
      <c r="D7" s="3">
        <v>134.48718848224917</v>
      </c>
      <c r="E7" s="4">
        <v>0.34036824402740801</v>
      </c>
      <c r="F7" s="6"/>
    </row>
    <row r="8" spans="2:6" x14ac:dyDescent="0.25">
      <c r="B8" s="188"/>
      <c r="C8" s="8" t="s">
        <v>10</v>
      </c>
      <c r="D8" s="3">
        <v>0.72301898683142929</v>
      </c>
      <c r="E8" s="4">
        <v>1.8298598232557349E-3</v>
      </c>
      <c r="F8" s="6"/>
    </row>
    <row r="9" spans="2:6" x14ac:dyDescent="0.25">
      <c r="B9" s="188"/>
      <c r="C9" s="8" t="s">
        <v>11</v>
      </c>
      <c r="D9" s="3">
        <v>0</v>
      </c>
      <c r="E9" s="4">
        <v>0</v>
      </c>
      <c r="F9" s="6"/>
    </row>
    <row r="10" spans="2:6" x14ac:dyDescent="0.25">
      <c r="B10" s="189"/>
      <c r="C10" s="72" t="s">
        <v>6</v>
      </c>
      <c r="D10" s="73">
        <v>395.12260865152763</v>
      </c>
      <c r="E10" s="74">
        <v>1</v>
      </c>
      <c r="F10" s="6"/>
    </row>
    <row r="11" spans="2:6" x14ac:dyDescent="0.25">
      <c r="B11" s="188" t="s">
        <v>12</v>
      </c>
      <c r="C11" s="8" t="s">
        <v>13</v>
      </c>
      <c r="D11" s="3">
        <v>89.128705698226796</v>
      </c>
      <c r="E11" s="4">
        <v>0.22557227490070683</v>
      </c>
      <c r="F11" s="6"/>
    </row>
    <row r="12" spans="2:6" x14ac:dyDescent="0.25">
      <c r="B12" s="188"/>
      <c r="C12" s="8" t="s">
        <v>14</v>
      </c>
      <c r="D12" s="3">
        <v>251.96289743414232</v>
      </c>
      <c r="E12" s="4">
        <v>0.63768281520017289</v>
      </c>
      <c r="F12" s="6"/>
    </row>
    <row r="13" spans="2:6" x14ac:dyDescent="0.25">
      <c r="B13" s="188"/>
      <c r="C13" s="8" t="s">
        <v>15</v>
      </c>
      <c r="D13" s="3">
        <v>54.031005519157766</v>
      </c>
      <c r="E13" s="4">
        <v>0.13674490989911839</v>
      </c>
      <c r="F13" s="6"/>
    </row>
    <row r="14" spans="2:6" x14ac:dyDescent="0.25">
      <c r="B14" s="191"/>
      <c r="C14" s="69" t="s">
        <v>6</v>
      </c>
      <c r="D14" s="70">
        <v>395.12260865152763</v>
      </c>
      <c r="E14" s="71">
        <v>1</v>
      </c>
      <c r="F14" s="6"/>
    </row>
  </sheetData>
  <sheetProtection sheet="1" objects="1" scenarios="1"/>
  <mergeCells count="4">
    <mergeCell ref="B2:C2"/>
    <mergeCell ref="B3:B5"/>
    <mergeCell ref="B6:B10"/>
    <mergeCell ref="B11:B14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82"/>
  <sheetViews>
    <sheetView topLeftCell="J1" workbookViewId="0">
      <selection activeCell="O3" sqref="L3:Q4"/>
    </sheetView>
  </sheetViews>
  <sheetFormatPr defaultRowHeight="15" x14ac:dyDescent="0.25"/>
  <cols>
    <col min="1" max="1" width="0" hidden="1" customWidth="1"/>
    <col min="2" max="2" width="53.140625" hidden="1" customWidth="1"/>
    <col min="3" max="9" width="0" hidden="1" customWidth="1"/>
    <col min="11" max="11" width="45.140625" style="20" customWidth="1"/>
    <col min="12" max="12" width="9.140625" style="20"/>
  </cols>
  <sheetData>
    <row r="2" spans="2:17" ht="15.75" thickBot="1" x14ac:dyDescent="0.3">
      <c r="B2" s="201" t="s">
        <v>0</v>
      </c>
      <c r="C2" s="201"/>
      <c r="D2" s="204" t="s">
        <v>3</v>
      </c>
      <c r="E2" s="204"/>
      <c r="F2" s="204"/>
      <c r="G2" s="204" t="s">
        <v>12</v>
      </c>
      <c r="H2" s="204"/>
      <c r="I2" s="204"/>
      <c r="J2" s="12"/>
    </row>
    <row r="3" spans="2:17" ht="25.5" x14ac:dyDescent="0.25">
      <c r="B3" s="202"/>
      <c r="C3" s="202"/>
      <c r="D3" s="13" t="s">
        <v>16</v>
      </c>
      <c r="E3" s="13" t="s">
        <v>4</v>
      </c>
      <c r="F3" s="13" t="s">
        <v>5</v>
      </c>
      <c r="G3" s="13" t="s">
        <v>13</v>
      </c>
      <c r="H3" s="13" t="s">
        <v>14</v>
      </c>
      <c r="I3" s="13" t="s">
        <v>15</v>
      </c>
      <c r="J3" s="12"/>
      <c r="K3" s="197"/>
      <c r="L3" s="195" t="s">
        <v>105</v>
      </c>
      <c r="M3" s="193" t="s">
        <v>3</v>
      </c>
      <c r="N3" s="193"/>
      <c r="O3" s="192" t="s">
        <v>12</v>
      </c>
      <c r="P3" s="193"/>
      <c r="Q3" s="194"/>
    </row>
    <row r="4" spans="2:17" ht="26.25" thickBot="1" x14ac:dyDescent="0.3">
      <c r="B4" s="203"/>
      <c r="C4" s="203"/>
      <c r="D4" s="13" t="s">
        <v>1</v>
      </c>
      <c r="E4" s="13" t="s">
        <v>1</v>
      </c>
      <c r="F4" s="13" t="s">
        <v>1</v>
      </c>
      <c r="G4" s="13" t="s">
        <v>1</v>
      </c>
      <c r="H4" s="13" t="s">
        <v>1</v>
      </c>
      <c r="I4" s="13" t="s">
        <v>1</v>
      </c>
      <c r="J4" s="12"/>
      <c r="K4" s="198"/>
      <c r="L4" s="196"/>
      <c r="M4" s="21" t="s">
        <v>4</v>
      </c>
      <c r="N4" s="21" t="s">
        <v>5</v>
      </c>
      <c r="O4" s="34" t="s">
        <v>13</v>
      </c>
      <c r="P4" s="21" t="s">
        <v>14</v>
      </c>
      <c r="Q4" s="35" t="s">
        <v>15</v>
      </c>
    </row>
    <row r="5" spans="2:17" x14ac:dyDescent="0.25">
      <c r="B5" s="205" t="s">
        <v>17</v>
      </c>
      <c r="C5" s="14" t="s">
        <v>18</v>
      </c>
      <c r="D5" s="15">
        <v>151.2885624104799</v>
      </c>
      <c r="E5" s="15">
        <v>78.17983593810122</v>
      </c>
      <c r="F5" s="15">
        <v>73.10872647237899</v>
      </c>
      <c r="G5" s="15">
        <v>31.586815448203371</v>
      </c>
      <c r="H5" s="15">
        <v>88.288796091038492</v>
      </c>
      <c r="I5" s="15">
        <v>31.590856830592084</v>
      </c>
      <c r="J5" s="12"/>
      <c r="K5" s="22" t="s">
        <v>46</v>
      </c>
      <c r="L5" s="31">
        <f>D6/(D5+D6)</f>
        <v>0.61084497736800913</v>
      </c>
      <c r="M5" s="23">
        <f t="shared" ref="M5:Q5" si="0">E6/(E5+E6)</f>
        <v>0.60492646998306543</v>
      </c>
      <c r="N5" s="23">
        <f t="shared" si="0"/>
        <v>0.61698090491568081</v>
      </c>
      <c r="O5" s="36">
        <f t="shared" si="0"/>
        <v>0.62893807344322816</v>
      </c>
      <c r="P5" s="23">
        <f t="shared" si="0"/>
        <v>0.64734434535437957</v>
      </c>
      <c r="Q5" s="24">
        <f t="shared" si="0"/>
        <v>0.40907505665892119</v>
      </c>
    </row>
    <row r="6" spans="2:17" x14ac:dyDescent="0.25">
      <c r="B6" s="199"/>
      <c r="C6" s="16" t="s">
        <v>19</v>
      </c>
      <c r="D6" s="17">
        <v>237.47312281013657</v>
      </c>
      <c r="E6" s="17">
        <v>119.70696233651385</v>
      </c>
      <c r="F6" s="17">
        <v>117.76616047362191</v>
      </c>
      <c r="G6" s="17">
        <v>53.538639866788756</v>
      </c>
      <c r="H6" s="17">
        <v>162.06532393507845</v>
      </c>
      <c r="I6" s="17">
        <v>21.86915900826887</v>
      </c>
      <c r="J6" s="12"/>
      <c r="K6" s="25" t="s">
        <v>47</v>
      </c>
      <c r="L6" s="32">
        <f t="shared" ref="L6:Q6" si="1">D8/(D7+D8)</f>
        <v>0.34560520934849104</v>
      </c>
      <c r="M6" s="26">
        <f t="shared" si="1"/>
        <v>0.32139969013359154</v>
      </c>
      <c r="N6" s="26">
        <f t="shared" si="1"/>
        <v>0.37064423230133847</v>
      </c>
      <c r="O6" s="37">
        <f t="shared" si="1"/>
        <v>0.37428791986515442</v>
      </c>
      <c r="P6" s="26">
        <f t="shared" si="1"/>
        <v>0.37742181202842601</v>
      </c>
      <c r="Q6" s="27">
        <f t="shared" si="1"/>
        <v>0.14919017766070181</v>
      </c>
    </row>
    <row r="7" spans="2:17" ht="15.75" thickBot="1" x14ac:dyDescent="0.3">
      <c r="B7" s="199" t="s">
        <v>20</v>
      </c>
      <c r="C7" s="16" t="s">
        <v>18</v>
      </c>
      <c r="D7" s="17">
        <v>255.1870869339399</v>
      </c>
      <c r="E7" s="17">
        <v>134.55262925530161</v>
      </c>
      <c r="F7" s="17">
        <v>120.6344576786374</v>
      </c>
      <c r="G7" s="17">
        <v>54.516466779866732</v>
      </c>
      <c r="H7" s="17">
        <v>155.36421953530905</v>
      </c>
      <c r="I7" s="17">
        <v>45.484306578117312</v>
      </c>
      <c r="J7" s="12"/>
      <c r="K7" s="28" t="str">
        <f>B9</f>
        <v>denní kouření v posledních 30 dnech</v>
      </c>
      <c r="L7" s="33">
        <f t="shared" ref="L7:Q7" si="2">D10/(D9+D10)</f>
        <v>0.20345540040913315</v>
      </c>
      <c r="M7" s="29">
        <f t="shared" si="2"/>
        <v>0.22925177499781349</v>
      </c>
      <c r="N7" s="29">
        <f t="shared" si="2"/>
        <v>0.17644086366112227</v>
      </c>
      <c r="O7" s="38">
        <f t="shared" si="2"/>
        <v>0.33663173025522192</v>
      </c>
      <c r="P7" s="29">
        <f t="shared" si="2"/>
        <v>0.19240714173716797</v>
      </c>
      <c r="Q7" s="30">
        <f t="shared" si="2"/>
        <v>3.7471841979676311E-2</v>
      </c>
    </row>
    <row r="8" spans="2:17" x14ac:dyDescent="0.25">
      <c r="B8" s="199"/>
      <c r="C8" s="16" t="s">
        <v>19</v>
      </c>
      <c r="D8" s="17">
        <v>134.77183477428176</v>
      </c>
      <c r="E8" s="17">
        <v>63.727016802906192</v>
      </c>
      <c r="F8" s="17">
        <v>71.044817971375764</v>
      </c>
      <c r="G8" s="17">
        <v>32.610613726742685</v>
      </c>
      <c r="H8" s="17">
        <v>94.185511786795601</v>
      </c>
      <c r="I8" s="17">
        <v>7.9757092607435913</v>
      </c>
      <c r="J8" s="12"/>
      <c r="K8" s="22" t="s">
        <v>48</v>
      </c>
      <c r="L8" s="31">
        <f t="shared" ref="L8:Q8" si="3">D12/(D11+D12)</f>
        <v>0.93303793413854963</v>
      </c>
      <c r="M8" s="23">
        <f t="shared" si="3"/>
        <v>0.92098207182934622</v>
      </c>
      <c r="N8" s="23">
        <f t="shared" si="3"/>
        <v>0.94544887437525604</v>
      </c>
      <c r="O8" s="36">
        <f t="shared" si="3"/>
        <v>0.85551975730812091</v>
      </c>
      <c r="P8" s="23">
        <f t="shared" si="3"/>
        <v>0.95025952328818686</v>
      </c>
      <c r="Q8" s="24">
        <f t="shared" si="3"/>
        <v>0.9740999611255492</v>
      </c>
    </row>
    <row r="9" spans="2:17" x14ac:dyDescent="0.25">
      <c r="B9" s="199" t="s">
        <v>21</v>
      </c>
      <c r="C9" s="16" t="s">
        <v>22</v>
      </c>
      <c r="D9" s="17">
        <v>311.26040462711575</v>
      </c>
      <c r="E9" s="17">
        <v>154.063647585084</v>
      </c>
      <c r="F9" s="17">
        <v>157.19675704202936</v>
      </c>
      <c r="G9" s="17">
        <v>57.797340643583475</v>
      </c>
      <c r="H9" s="17">
        <v>202.18419936976818</v>
      </c>
      <c r="I9" s="17">
        <v>51.456770573116096</v>
      </c>
      <c r="J9" s="12"/>
      <c r="K9" s="25" t="s">
        <v>49</v>
      </c>
      <c r="L9" s="32">
        <f t="shared" ref="L9:Q9" si="4">D16/(D15+D16)</f>
        <v>0.63567004830855456</v>
      </c>
      <c r="M9" s="26">
        <f t="shared" si="4"/>
        <v>0.58999234707466852</v>
      </c>
      <c r="N9" s="26">
        <f t="shared" si="4"/>
        <v>0.6829077363269318</v>
      </c>
      <c r="O9" s="37">
        <f t="shared" si="4"/>
        <v>0.55489161988402824</v>
      </c>
      <c r="P9" s="26">
        <f t="shared" si="4"/>
        <v>0.6611655972340108</v>
      </c>
      <c r="Q9" s="27">
        <f t="shared" si="4"/>
        <v>0.64691852222648771</v>
      </c>
    </row>
    <row r="10" spans="2:17" x14ac:dyDescent="0.25">
      <c r="B10" s="199"/>
      <c r="C10" s="16" t="s">
        <v>19</v>
      </c>
      <c r="D10" s="17">
        <v>79.502905785119765</v>
      </c>
      <c r="E10" s="17">
        <v>45.824775881148369</v>
      </c>
      <c r="F10" s="17">
        <v>33.67812990397146</v>
      </c>
      <c r="G10" s="17">
        <v>29.329739863025946</v>
      </c>
      <c r="H10" s="17">
        <v>48.169920656349113</v>
      </c>
      <c r="I10" s="17">
        <v>2.0032452657447877</v>
      </c>
      <c r="J10" s="12"/>
      <c r="K10" s="25" t="str">
        <f>B21</f>
        <v>5 a více drinků alespoň 1x v posledních 30 dnech</v>
      </c>
      <c r="L10" s="32">
        <f t="shared" ref="L10:Q10" si="5">D22/(D21+D22)</f>
        <v>0.46433559989021356</v>
      </c>
      <c r="M10" s="26">
        <f t="shared" si="5"/>
        <v>0.45643677843943564</v>
      </c>
      <c r="N10" s="26">
        <f t="shared" si="5"/>
        <v>0.47260585594377763</v>
      </c>
      <c r="O10" s="37">
        <f t="shared" si="5"/>
        <v>0.46407359266481396</v>
      </c>
      <c r="P10" s="26">
        <f t="shared" si="5"/>
        <v>0.48155556659117038</v>
      </c>
      <c r="Q10" s="27">
        <f t="shared" si="5"/>
        <v>0.38205779318902333</v>
      </c>
    </row>
    <row r="11" spans="2:17" ht="15.75" thickBot="1" x14ac:dyDescent="0.3">
      <c r="B11" s="199" t="s">
        <v>23</v>
      </c>
      <c r="C11" s="16" t="s">
        <v>18</v>
      </c>
      <c r="D11" s="17">
        <v>25.752290904909625</v>
      </c>
      <c r="E11" s="17">
        <v>15.414879407533494</v>
      </c>
      <c r="F11" s="17">
        <v>10.337411497376122</v>
      </c>
      <c r="G11" s="17">
        <v>12.009751149703735</v>
      </c>
      <c r="H11" s="17">
        <v>12.372711921667236</v>
      </c>
      <c r="I11" s="17">
        <v>1.3698278335386507</v>
      </c>
      <c r="J11" s="12"/>
      <c r="K11" s="28" t="str">
        <f>B23</f>
        <v>5 a více drinků 3 a vícekrát v posledních 30 dnech</v>
      </c>
      <c r="L11" s="33">
        <f t="shared" ref="L11:Q11" si="6">D24/(D23+D24)</f>
        <v>0.17776617502736064</v>
      </c>
      <c r="M11" s="29">
        <f t="shared" si="6"/>
        <v>0.20130954879032192</v>
      </c>
      <c r="N11" s="29">
        <f t="shared" si="6"/>
        <v>0.15311569639611439</v>
      </c>
      <c r="O11" s="38">
        <f t="shared" si="6"/>
        <v>0.14856004960062028</v>
      </c>
      <c r="P11" s="29">
        <f t="shared" si="6"/>
        <v>0.20258934875867177</v>
      </c>
      <c r="Q11" s="30">
        <f t="shared" si="6"/>
        <v>0.10777928971298535</v>
      </c>
    </row>
    <row r="12" spans="2:17" x14ac:dyDescent="0.25">
      <c r="B12" s="199"/>
      <c r="C12" s="16" t="s">
        <v>19</v>
      </c>
      <c r="D12" s="17">
        <v>358.8280020357692</v>
      </c>
      <c r="E12" s="17">
        <v>179.66590497145231</v>
      </c>
      <c r="F12" s="17">
        <v>179.1620970643159</v>
      </c>
      <c r="G12" s="17">
        <v>71.114078973671113</v>
      </c>
      <c r="H12" s="17">
        <v>236.37263069642597</v>
      </c>
      <c r="I12" s="17">
        <v>51.519198325025336</v>
      </c>
      <c r="J12" s="12"/>
      <c r="K12" s="22" t="s">
        <v>50</v>
      </c>
      <c r="L12" s="31">
        <f t="shared" ref="L12:Q12" si="7">D18/(D17+D18)</f>
        <v>0.3224136069548259</v>
      </c>
      <c r="M12" s="23">
        <f t="shared" si="7"/>
        <v>0.33041216809223006</v>
      </c>
      <c r="N12" s="23">
        <f t="shared" si="7"/>
        <v>0.3139382177685176</v>
      </c>
      <c r="O12" s="36">
        <f t="shared" si="7"/>
        <v>0.25379837448131143</v>
      </c>
      <c r="P12" s="23">
        <f t="shared" si="7"/>
        <v>0.36507708502723524</v>
      </c>
      <c r="Q12" s="24">
        <f t="shared" si="7"/>
        <v>0.23674882984115037</v>
      </c>
    </row>
    <row r="13" spans="2:17" ht="15.75" thickBot="1" x14ac:dyDescent="0.3">
      <c r="B13" s="199" t="s">
        <v>24</v>
      </c>
      <c r="C13" s="16" t="s">
        <v>18</v>
      </c>
      <c r="D13" s="17">
        <v>141.45785882376438</v>
      </c>
      <c r="E13" s="17">
        <v>80.932908843716277</v>
      </c>
      <c r="F13" s="17">
        <v>60.524949980048383</v>
      </c>
      <c r="G13" s="17">
        <v>38.780993668530769</v>
      </c>
      <c r="H13" s="17">
        <v>84.084241104589182</v>
      </c>
      <c r="I13" s="17">
        <v>18.77053000999846</v>
      </c>
      <c r="J13" s="12"/>
      <c r="K13" s="28" t="s">
        <v>51</v>
      </c>
      <c r="L13" s="33">
        <f t="shared" ref="L13:Q13" si="8">D20/(D19+D20)</f>
        <v>0.16057369428877105</v>
      </c>
      <c r="M13" s="29">
        <f t="shared" si="8"/>
        <v>0.20162579077535783</v>
      </c>
      <c r="N13" s="29">
        <f t="shared" si="8"/>
        <v>0.11799807889554097</v>
      </c>
      <c r="O13" s="38">
        <f t="shared" si="8"/>
        <v>0.20279983996427101</v>
      </c>
      <c r="P13" s="29">
        <f t="shared" si="8"/>
        <v>0.15945057538879562</v>
      </c>
      <c r="Q13" s="30">
        <f t="shared" si="8"/>
        <v>9.6640049195161351E-2</v>
      </c>
    </row>
    <row r="14" spans="2:17" x14ac:dyDescent="0.25">
      <c r="B14" s="199"/>
      <c r="C14" s="16" t="s">
        <v>19</v>
      </c>
      <c r="D14" s="17">
        <v>246.81068228033467</v>
      </c>
      <c r="E14" s="17">
        <v>116.46074531438153</v>
      </c>
      <c r="F14" s="17">
        <v>130.34993696595248</v>
      </c>
      <c r="G14" s="17">
        <v>48.346086838078641</v>
      </c>
      <c r="H14" s="17">
        <v>164.07309008193934</v>
      </c>
      <c r="I14" s="17">
        <v>34.39150536031628</v>
      </c>
      <c r="J14" s="12"/>
      <c r="K14" s="22" t="str">
        <f>B25</f>
        <v>jakákoliv ilegální droga v životě</v>
      </c>
      <c r="L14" s="31">
        <f t="shared" ref="L14:Q14" si="9">D26/(D25+D26)</f>
        <v>0.35929908225857787</v>
      </c>
      <c r="M14" s="23">
        <f t="shared" si="9"/>
        <v>0.37745181532295263</v>
      </c>
      <c r="N14" s="23">
        <f t="shared" si="9"/>
        <v>0.34010317282817432</v>
      </c>
      <c r="O14" s="36">
        <f t="shared" si="9"/>
        <v>0.25379837448131143</v>
      </c>
      <c r="P14" s="23">
        <f t="shared" si="9"/>
        <v>0.41124756264101203</v>
      </c>
      <c r="Q14" s="24">
        <f t="shared" si="9"/>
        <v>0.28915563974163466</v>
      </c>
    </row>
    <row r="15" spans="2:17" ht="15.75" thickBot="1" x14ac:dyDescent="0.3">
      <c r="B15" s="199" t="s">
        <v>24</v>
      </c>
      <c r="C15" s="16" t="s">
        <v>18</v>
      </c>
      <c r="D15" s="17">
        <v>141.45785882376438</v>
      </c>
      <c r="E15" s="17">
        <v>80.932908843716277</v>
      </c>
      <c r="F15" s="17">
        <v>60.524949980048383</v>
      </c>
      <c r="G15" s="17">
        <v>38.780993668530769</v>
      </c>
      <c r="H15" s="17">
        <v>84.084241104589182</v>
      </c>
      <c r="I15" s="17">
        <v>18.77053000999846</v>
      </c>
      <c r="J15" s="12"/>
      <c r="K15" s="28" t="str">
        <f>B27</f>
        <v>jakákoliv ilegální droga v posledních 30 dnech</v>
      </c>
      <c r="L15" s="33">
        <f t="shared" ref="L15:Q15" si="10">D28/(D27+D28)</f>
        <v>0.17054173397885511</v>
      </c>
      <c r="M15" s="29">
        <f t="shared" si="10"/>
        <v>0.20649495620821115</v>
      </c>
      <c r="N15" s="29">
        <f t="shared" si="10"/>
        <v>0.13252240128672224</v>
      </c>
      <c r="O15" s="38">
        <f t="shared" si="10"/>
        <v>0.19553933225656356</v>
      </c>
      <c r="P15" s="29">
        <f t="shared" si="10"/>
        <v>0.17070984183216187</v>
      </c>
      <c r="Q15" s="30">
        <f t="shared" si="10"/>
        <v>0.12750581495509736</v>
      </c>
    </row>
    <row r="16" spans="2:17" x14ac:dyDescent="0.25">
      <c r="B16" s="199"/>
      <c r="C16" s="16" t="s">
        <v>19</v>
      </c>
      <c r="D16" s="17">
        <v>246.81068228033467</v>
      </c>
      <c r="E16" s="17">
        <v>116.46074531438153</v>
      </c>
      <c r="F16" s="17">
        <v>130.34993696595248</v>
      </c>
      <c r="G16" s="17">
        <v>48.346086838078641</v>
      </c>
      <c r="H16" s="17">
        <v>164.07309008193934</v>
      </c>
      <c r="I16" s="17">
        <v>34.39150536031628</v>
      </c>
      <c r="J16" s="12"/>
      <c r="K16" s="22" t="str">
        <f>B29</f>
        <v>jakákoliv ilegální droga kromě konopných v životě</v>
      </c>
      <c r="L16" s="31">
        <f t="shared" ref="L16:Q16" si="11">D30/(D29+D30)</f>
        <v>0.13870418737706761</v>
      </c>
      <c r="M16" s="23">
        <f t="shared" si="11"/>
        <v>0.16945486295700235</v>
      </c>
      <c r="N16" s="23">
        <f t="shared" si="11"/>
        <v>0.10618637414955651</v>
      </c>
      <c r="O16" s="36">
        <f t="shared" si="11"/>
        <v>5.0154172824269053E-2</v>
      </c>
      <c r="P16" s="23">
        <f t="shared" si="11"/>
        <v>0.18451098866934407</v>
      </c>
      <c r="Q16" s="24">
        <f t="shared" si="11"/>
        <v>6.9981003647804477E-2</v>
      </c>
    </row>
    <row r="17" spans="2:17" ht="15.75" thickBot="1" x14ac:dyDescent="0.3">
      <c r="B17" s="199" t="s">
        <v>25</v>
      </c>
      <c r="C17" s="16" t="s">
        <v>18</v>
      </c>
      <c r="D17" s="17">
        <v>264.84018283843778</v>
      </c>
      <c r="E17" s="17">
        <v>134.64451107623302</v>
      </c>
      <c r="F17" s="17">
        <v>130.19567176220355</v>
      </c>
      <c r="G17" s="17">
        <v>66.507985072393581</v>
      </c>
      <c r="H17" s="17">
        <v>157.93411802097825</v>
      </c>
      <c r="I17" s="17">
        <v>40.575985704418848</v>
      </c>
      <c r="J17" s="12"/>
      <c r="K17" s="28" t="str">
        <f>B31</f>
        <v>jakákoliv ilegální droga kromě konopných v posledních 30 dnech</v>
      </c>
      <c r="L17" s="33">
        <f t="shared" ref="L17:Q17" si="12">D32/(D31+D32)</f>
        <v>3.689632038237621E-2</v>
      </c>
      <c r="M17" s="29">
        <f t="shared" si="12"/>
        <v>2.2530292509714986E-2</v>
      </c>
      <c r="N17" s="29">
        <f t="shared" si="12"/>
        <v>5.208791544083622E-2</v>
      </c>
      <c r="O17" s="38">
        <f t="shared" si="12"/>
        <v>1.4352824514592969E-2</v>
      </c>
      <c r="P17" s="29">
        <f t="shared" si="12"/>
        <v>4.6252144755266296E-2</v>
      </c>
      <c r="Q17" s="30">
        <f t="shared" si="12"/>
        <v>3.026309968501226E-2</v>
      </c>
    </row>
    <row r="18" spans="2:17" x14ac:dyDescent="0.25">
      <c r="B18" s="199"/>
      <c r="C18" s="16" t="s">
        <v>19</v>
      </c>
      <c r="D18" s="17">
        <v>126.01799488884299</v>
      </c>
      <c r="E18" s="17">
        <v>66.44114887760432</v>
      </c>
      <c r="F18" s="17">
        <v>59.576846011238828</v>
      </c>
      <c r="G18" s="17">
        <v>22.620720625833144</v>
      </c>
      <c r="H18" s="17">
        <v>90.81122459711402</v>
      </c>
      <c r="I18" s="17">
        <v>12.586049665895851</v>
      </c>
      <c r="J18" s="12"/>
      <c r="K18" s="25" t="str">
        <f>B33</f>
        <v>extáze</v>
      </c>
      <c r="L18" s="32">
        <f t="shared" ref="L18:Q18" si="13">D34/(D33+D34)</f>
        <v>6.025145249713381E-2</v>
      </c>
      <c r="M18" s="26">
        <f t="shared" si="13"/>
        <v>7.4756829616849221E-2</v>
      </c>
      <c r="N18" s="26">
        <f t="shared" si="13"/>
        <v>4.4912500260217383E-2</v>
      </c>
      <c r="O18" s="37">
        <f t="shared" si="13"/>
        <v>1.4352824514592969E-2</v>
      </c>
      <c r="P18" s="26">
        <f t="shared" si="13"/>
        <v>8.5779971713335637E-2</v>
      </c>
      <c r="Q18" s="27">
        <f t="shared" si="13"/>
        <v>1.625458083406409E-2</v>
      </c>
    </row>
    <row r="19" spans="2:17" x14ac:dyDescent="0.25">
      <c r="B19" s="199" t="s">
        <v>26</v>
      </c>
      <c r="C19" s="16" t="s">
        <v>18</v>
      </c>
      <c r="D19" s="17">
        <v>322.66964892830038</v>
      </c>
      <c r="E19" s="17">
        <v>156.24019071078857</v>
      </c>
      <c r="F19" s="17">
        <v>166.42945821750956</v>
      </c>
      <c r="G19" s="17">
        <v>68.509610264010874</v>
      </c>
      <c r="H19" s="17">
        <v>206.56011655492534</v>
      </c>
      <c r="I19" s="17">
        <v>47.777828068716204</v>
      </c>
      <c r="J19" s="12"/>
      <c r="K19" s="25" t="str">
        <f>B35</f>
        <v>amfetaminy</v>
      </c>
      <c r="L19" s="32">
        <f t="shared" ref="L19:Q19" si="14">D36/(D35+D36)</f>
        <v>4.1662089645434823E-2</v>
      </c>
      <c r="M19" s="26">
        <f t="shared" si="14"/>
        <v>7.292861493685926E-2</v>
      </c>
      <c r="N19" s="26">
        <f t="shared" si="14"/>
        <v>8.7299936165802523E-3</v>
      </c>
      <c r="O19" s="37">
        <f t="shared" si="14"/>
        <v>0</v>
      </c>
      <c r="P19" s="26">
        <f t="shared" si="14"/>
        <v>6.1825300686305436E-2</v>
      </c>
      <c r="Q19" s="27">
        <f t="shared" si="14"/>
        <v>1.625458083406409E-2</v>
      </c>
    </row>
    <row r="20" spans="2:17" x14ac:dyDescent="0.25">
      <c r="B20" s="199"/>
      <c r="C20" s="16" t="s">
        <v>19</v>
      </c>
      <c r="D20" s="17">
        <v>61.723414206537768</v>
      </c>
      <c r="E20" s="17">
        <v>39.457752566367766</v>
      </c>
      <c r="F20" s="17">
        <v>22.265661640170038</v>
      </c>
      <c r="G20" s="17">
        <v>17.428167597123025</v>
      </c>
      <c r="H20" s="17">
        <v>39.184048519566971</v>
      </c>
      <c r="I20" s="17">
        <v>5.1111980898478011</v>
      </c>
      <c r="J20" s="12"/>
      <c r="K20" s="25" t="str">
        <f>B37</f>
        <v>pervitin</v>
      </c>
      <c r="L20" s="32">
        <f t="shared" ref="L20:Q20" si="15">D38/(D37+D38)</f>
        <v>2.0438297761819699E-3</v>
      </c>
      <c r="M20" s="26">
        <f t="shared" si="15"/>
        <v>3.9684794239132973E-3</v>
      </c>
      <c r="N20" s="26">
        <f t="shared" si="15"/>
        <v>0</v>
      </c>
      <c r="O20" s="37">
        <f t="shared" si="15"/>
        <v>0</v>
      </c>
      <c r="P20" s="26">
        <f t="shared" si="15"/>
        <v>3.2027133306343535E-3</v>
      </c>
      <c r="Q20" s="27">
        <f t="shared" si="15"/>
        <v>0</v>
      </c>
    </row>
    <row r="21" spans="2:17" x14ac:dyDescent="0.25">
      <c r="B21" s="199" t="s">
        <v>27</v>
      </c>
      <c r="C21" s="16" t="s">
        <v>22</v>
      </c>
      <c r="D21" s="17">
        <v>210.17975904206307</v>
      </c>
      <c r="E21" s="17">
        <v>109.08923152730736</v>
      </c>
      <c r="F21" s="17">
        <v>101.09052751475538</v>
      </c>
      <c r="G21" s="17">
        <v>46.693703237510697</v>
      </c>
      <c r="H21" s="17">
        <v>130.62876160029023</v>
      </c>
      <c r="I21" s="17">
        <v>33.035200163615485</v>
      </c>
      <c r="J21" s="12"/>
      <c r="K21" s="25" t="str">
        <f>B39</f>
        <v>halucinogeny</v>
      </c>
      <c r="L21" s="32">
        <f t="shared" ref="L21:Q21" si="16">D40/(D39+D40)</f>
        <v>5.8104537440506962E-2</v>
      </c>
      <c r="M21" s="26">
        <f t="shared" si="16"/>
        <v>7.3960915815048614E-2</v>
      </c>
      <c r="N21" s="26">
        <f t="shared" si="16"/>
        <v>4.1683782473090958E-2</v>
      </c>
      <c r="O21" s="37">
        <f t="shared" si="16"/>
        <v>5.1306396165233276E-2</v>
      </c>
      <c r="P21" s="26">
        <f t="shared" si="16"/>
        <v>6.4411259838804927E-2</v>
      </c>
      <c r="Q21" s="27">
        <f t="shared" si="16"/>
        <v>3.9717903962792227E-2</v>
      </c>
    </row>
    <row r="22" spans="2:17" x14ac:dyDescent="0.25">
      <c r="B22" s="199"/>
      <c r="C22" s="16" t="s">
        <v>28</v>
      </c>
      <c r="D22" s="17">
        <v>182.19232877819516</v>
      </c>
      <c r="E22" s="17">
        <v>91.603580642937175</v>
      </c>
      <c r="F22" s="17">
        <v>90.588748135257745</v>
      </c>
      <c r="G22" s="17">
        <v>40.433377269098713</v>
      </c>
      <c r="H22" s="17">
        <v>121.33413583385065</v>
      </c>
      <c r="I22" s="17">
        <v>20.424815675245441</v>
      </c>
      <c r="J22" s="12"/>
      <c r="K22" s="25" t="str">
        <f>B41</f>
        <v>těkavé látky</v>
      </c>
      <c r="L22" s="32">
        <f t="shared" ref="L22:Q22" si="17">D42/(D41+D42)</f>
        <v>8.0639711927958616E-2</v>
      </c>
      <c r="M22" s="26">
        <f t="shared" si="17"/>
        <v>5.1612179532004955E-2</v>
      </c>
      <c r="N22" s="26">
        <f t="shared" si="17"/>
        <v>0.1112135436996152</v>
      </c>
      <c r="O22" s="37">
        <f t="shared" si="17"/>
        <v>1.4352824514592969E-2</v>
      </c>
      <c r="P22" s="26">
        <f t="shared" si="17"/>
        <v>0.10749226172858344</v>
      </c>
      <c r="Q22" s="27">
        <f t="shared" si="17"/>
        <v>6.4730098816632942E-2</v>
      </c>
    </row>
    <row r="23" spans="2:17" x14ac:dyDescent="0.25">
      <c r="B23" s="199" t="s">
        <v>29</v>
      </c>
      <c r="C23" s="16" t="s">
        <v>22</v>
      </c>
      <c r="D23" s="17">
        <v>322.62160258095281</v>
      </c>
      <c r="E23" s="17">
        <v>160.29143270679188</v>
      </c>
      <c r="F23" s="17">
        <v>162.3301698741586</v>
      </c>
      <c r="G23" s="17">
        <v>74.183477104990317</v>
      </c>
      <c r="H23" s="17">
        <v>200.91789813161094</v>
      </c>
      <c r="I23" s="17">
        <v>47.698133303703521</v>
      </c>
      <c r="J23" s="12"/>
      <c r="K23" s="25" t="str">
        <f>B43</f>
        <v>léky na uklidnění</v>
      </c>
      <c r="L23" s="32">
        <f t="shared" ref="L23:Q23" si="18">D44/(D43+D44)</f>
        <v>0.20069590670022766</v>
      </c>
      <c r="M23" s="26">
        <f t="shared" si="18"/>
        <v>0.10807605377988284</v>
      </c>
      <c r="N23" s="26">
        <f t="shared" si="18"/>
        <v>0.29912943690112048</v>
      </c>
      <c r="O23" s="37">
        <f t="shared" si="18"/>
        <v>0.132889249204066</v>
      </c>
      <c r="P23" s="26">
        <f t="shared" si="18"/>
        <v>0.23812458504436079</v>
      </c>
      <c r="Q23" s="27">
        <f t="shared" si="18"/>
        <v>0.13889224417514306</v>
      </c>
    </row>
    <row r="24" spans="2:17" x14ac:dyDescent="0.25">
      <c r="B24" s="199"/>
      <c r="C24" s="16" t="s">
        <v>19</v>
      </c>
      <c r="D24" s="17">
        <v>69.750485239307281</v>
      </c>
      <c r="E24" s="17">
        <v>40.401379463452784</v>
      </c>
      <c r="F24" s="17">
        <v>29.349105775854529</v>
      </c>
      <c r="G24" s="17">
        <v>12.943603401619137</v>
      </c>
      <c r="H24" s="17">
        <v>51.044999302530783</v>
      </c>
      <c r="I24" s="17">
        <v>5.7618825351573744</v>
      </c>
      <c r="J24" s="12"/>
      <c r="K24" s="25" t="str">
        <f>B45</f>
        <v>léky na spaní</v>
      </c>
      <c r="L24" s="32">
        <f t="shared" ref="L24:Q24" si="19">D46/(D45+D46)</f>
        <v>0.53411557229083773</v>
      </c>
      <c r="M24" s="26">
        <f t="shared" si="19"/>
        <v>0.37652695737657477</v>
      </c>
      <c r="N24" s="26">
        <f t="shared" si="19"/>
        <v>0.6979547554181067</v>
      </c>
      <c r="O24" s="37">
        <f t="shared" si="19"/>
        <v>0.39435348739880705</v>
      </c>
      <c r="P24" s="26">
        <f t="shared" si="19"/>
        <v>0.57523223917557875</v>
      </c>
      <c r="Q24" s="27">
        <f t="shared" si="19"/>
        <v>0.56714096964783212</v>
      </c>
    </row>
    <row r="25" spans="2:17" x14ac:dyDescent="0.25">
      <c r="B25" s="199" t="s">
        <v>30</v>
      </c>
      <c r="C25" s="16" t="s">
        <v>22</v>
      </c>
      <c r="D25" s="17">
        <v>252.67559985980097</v>
      </c>
      <c r="E25" s="17">
        <v>126.18705402376254</v>
      </c>
      <c r="F25" s="17">
        <v>126.48854583603743</v>
      </c>
      <c r="G25" s="17">
        <v>66.507985072393581</v>
      </c>
      <c r="H25" s="17">
        <v>148.34376998838331</v>
      </c>
      <c r="I25" s="17">
        <v>38.00175075837717</v>
      </c>
      <c r="J25" s="12"/>
      <c r="K25" s="25" t="str">
        <f>B47</f>
        <v>opiáty</v>
      </c>
      <c r="L25" s="32">
        <f t="shared" ref="L25:Q25" si="20">D48/(D47+D48)</f>
        <v>6.0270368150830188E-3</v>
      </c>
      <c r="M25" s="26">
        <f t="shared" si="20"/>
        <v>4.9236961580570796E-3</v>
      </c>
      <c r="N25" s="26">
        <f t="shared" si="20"/>
        <v>7.1754151806188177E-3</v>
      </c>
      <c r="O25" s="37">
        <f t="shared" si="20"/>
        <v>0</v>
      </c>
      <c r="P25" s="26">
        <f t="shared" si="20"/>
        <v>6.3849774090050876E-3</v>
      </c>
      <c r="Q25" s="27">
        <f t="shared" si="20"/>
        <v>1.4008518850948169E-2</v>
      </c>
    </row>
    <row r="26" spans="2:17" x14ac:dyDescent="0.25">
      <c r="B26" s="199"/>
      <c r="C26" s="16" t="s">
        <v>19</v>
      </c>
      <c r="D26" s="17">
        <v>141.69811315207471</v>
      </c>
      <c r="E26" s="17">
        <v>76.507383338099245</v>
      </c>
      <c r="F26" s="17">
        <v>65.190729813975665</v>
      </c>
      <c r="G26" s="17">
        <v>22.620720625833144</v>
      </c>
      <c r="H26" s="17">
        <v>103.61912744575785</v>
      </c>
      <c r="I26" s="17">
        <v>15.45826508048375</v>
      </c>
      <c r="J26" s="12"/>
      <c r="K26" s="25" t="str">
        <f>B49</f>
        <v>GHB</v>
      </c>
      <c r="L26" s="32">
        <f t="shared" ref="L26:Q26" si="21">D50/(D49+D50)</f>
        <v>0</v>
      </c>
      <c r="M26" s="26">
        <f t="shared" si="21"/>
        <v>0</v>
      </c>
      <c r="N26" s="26">
        <f t="shared" si="21"/>
        <v>0</v>
      </c>
      <c r="O26" s="37">
        <f t="shared" si="21"/>
        <v>0</v>
      </c>
      <c r="P26" s="26">
        <f t="shared" si="21"/>
        <v>0</v>
      </c>
      <c r="Q26" s="27">
        <f t="shared" si="21"/>
        <v>0</v>
      </c>
    </row>
    <row r="27" spans="2:17" x14ac:dyDescent="0.25">
      <c r="B27" s="199" t="s">
        <v>31</v>
      </c>
      <c r="C27" s="16" t="s">
        <v>22</v>
      </c>
      <c r="D27" s="17">
        <v>327.11653615915247</v>
      </c>
      <c r="E27" s="17">
        <v>160.83905839517629</v>
      </c>
      <c r="F27" s="17">
        <v>166.27747776397391</v>
      </c>
      <c r="G27" s="17">
        <v>71.700538101103703</v>
      </c>
      <c r="H27" s="17">
        <v>208.95035106558626</v>
      </c>
      <c r="I27" s="17">
        <v>46.643552951814527</v>
      </c>
      <c r="J27" s="12"/>
      <c r="K27" s="25" t="str">
        <f>B51</f>
        <v>kokain</v>
      </c>
      <c r="L27" s="32">
        <f t="shared" ref="L27:Q27" si="22">D52/(D51+D52)</f>
        <v>2.8009529820371267E-3</v>
      </c>
      <c r="M27" s="26">
        <f t="shared" si="22"/>
        <v>0</v>
      </c>
      <c r="N27" s="26">
        <f t="shared" si="22"/>
        <v>5.751112992367852E-3</v>
      </c>
      <c r="O27" s="37">
        <f t="shared" si="22"/>
        <v>0</v>
      </c>
      <c r="P27" s="26">
        <f t="shared" si="22"/>
        <v>3.2027133306343535E-3</v>
      </c>
      <c r="Q27" s="27">
        <f t="shared" si="22"/>
        <v>5.573894131352123E-3</v>
      </c>
    </row>
    <row r="28" spans="2:17" x14ac:dyDescent="0.25">
      <c r="B28" s="199"/>
      <c r="C28" s="16" t="s">
        <v>28</v>
      </c>
      <c r="D28" s="17">
        <v>67.257176852724939</v>
      </c>
      <c r="E28" s="17">
        <v>41.855378966685691</v>
      </c>
      <c r="F28" s="17">
        <v>25.401797886039297</v>
      </c>
      <c r="G28" s="17">
        <v>17.428167597123025</v>
      </c>
      <c r="H28" s="17">
        <v>43.012546368555576</v>
      </c>
      <c r="I28" s="17">
        <v>6.816462887046371</v>
      </c>
      <c r="J28" s="12"/>
      <c r="K28" s="25" t="str">
        <f>B53</f>
        <v>anabolické steroidy</v>
      </c>
      <c r="L28" s="32">
        <f t="shared" ref="L28:Q28" si="23">D54/(D53+D54)</f>
        <v>1.0086947731325626E-2</v>
      </c>
      <c r="M28" s="26">
        <f t="shared" si="23"/>
        <v>3.9684794239132973E-3</v>
      </c>
      <c r="N28" s="26">
        <f t="shared" si="23"/>
        <v>1.6685002076451728E-2</v>
      </c>
      <c r="O28" s="37">
        <f t="shared" si="23"/>
        <v>0</v>
      </c>
      <c r="P28" s="26">
        <f t="shared" si="23"/>
        <v>9.7209045923631037E-3</v>
      </c>
      <c r="Q28" s="27">
        <f t="shared" si="23"/>
        <v>2.8570115700087988E-2</v>
      </c>
    </row>
    <row r="29" spans="2:17" ht="15.75" thickBot="1" x14ac:dyDescent="0.3">
      <c r="B29" s="199" t="s">
        <v>32</v>
      </c>
      <c r="C29" s="16" t="s">
        <v>22</v>
      </c>
      <c r="D29" s="17">
        <v>339.67242762568793</v>
      </c>
      <c r="E29" s="17">
        <v>168.34687925656098</v>
      </c>
      <c r="F29" s="17">
        <v>171.32554836912493</v>
      </c>
      <c r="G29" s="17">
        <v>84.658529189034496</v>
      </c>
      <c r="H29" s="17">
        <v>205.47297412057569</v>
      </c>
      <c r="I29" s="17">
        <v>49.718830275429887</v>
      </c>
      <c r="J29" s="12"/>
      <c r="K29" s="28" t="str">
        <f>B55</f>
        <v>drogy injekčně</v>
      </c>
      <c r="L29" s="33">
        <f t="shared" ref="L29:Q29" si="24">D56/(D55+D56)</f>
        <v>0</v>
      </c>
      <c r="M29" s="29">
        <f t="shared" si="24"/>
        <v>0</v>
      </c>
      <c r="N29" s="29">
        <f t="shared" si="24"/>
        <v>0</v>
      </c>
      <c r="O29" s="38">
        <f t="shared" si="24"/>
        <v>0</v>
      </c>
      <c r="P29" s="29">
        <f t="shared" si="24"/>
        <v>0</v>
      </c>
      <c r="Q29" s="30">
        <f t="shared" si="24"/>
        <v>0</v>
      </c>
    </row>
    <row r="30" spans="2:17" x14ac:dyDescent="0.25">
      <c r="B30" s="199"/>
      <c r="C30" s="16" t="s">
        <v>19</v>
      </c>
      <c r="D30" s="17">
        <v>54.701285386189298</v>
      </c>
      <c r="E30" s="17">
        <v>34.347558105301026</v>
      </c>
      <c r="F30" s="17">
        <v>20.353727280888279</v>
      </c>
      <c r="G30" s="17">
        <v>4.4701765091922798</v>
      </c>
      <c r="H30" s="17">
        <v>46.489923313566017</v>
      </c>
      <c r="I30" s="17">
        <v>3.7411855634310096</v>
      </c>
      <c r="J30" s="12"/>
    </row>
    <row r="31" spans="2:17" x14ac:dyDescent="0.25">
      <c r="B31" s="199" t="s">
        <v>33</v>
      </c>
      <c r="C31" s="16" t="s">
        <v>22</v>
      </c>
      <c r="D31" s="17">
        <v>379.82277414620313</v>
      </c>
      <c r="E31" s="17">
        <v>198.12767239800721</v>
      </c>
      <c r="F31" s="17">
        <v>181.69510174819473</v>
      </c>
      <c r="G31" s="17">
        <v>87.84945702612734</v>
      </c>
      <c r="H31" s="17">
        <v>240.30907302906189</v>
      </c>
      <c r="I31" s="17">
        <v>51.842150050367103</v>
      </c>
      <c r="J31" s="12"/>
    </row>
    <row r="32" spans="2:17" x14ac:dyDescent="0.25">
      <c r="B32" s="199"/>
      <c r="C32" s="16" t="s">
        <v>28</v>
      </c>
      <c r="D32" s="17">
        <v>14.550938865673491</v>
      </c>
      <c r="E32" s="17">
        <v>4.5667649638548546</v>
      </c>
      <c r="F32" s="17">
        <v>9.9841739018186324</v>
      </c>
      <c r="G32" s="17">
        <v>1.2792486720994516</v>
      </c>
      <c r="H32" s="17">
        <v>11.653824405080258</v>
      </c>
      <c r="I32" s="17">
        <v>1.6178657884937813</v>
      </c>
      <c r="J32" s="12"/>
    </row>
    <row r="33" spans="2:10" x14ac:dyDescent="0.25">
      <c r="B33" s="199" t="s">
        <v>34</v>
      </c>
      <c r="C33" s="16" t="s">
        <v>18</v>
      </c>
      <c r="D33" s="17">
        <v>370.61212397622319</v>
      </c>
      <c r="E33" s="17">
        <v>187.5416438437183</v>
      </c>
      <c r="F33" s="17">
        <v>183.07048013250389</v>
      </c>
      <c r="G33" s="17">
        <v>87.84945702612734</v>
      </c>
      <c r="H33" s="17">
        <v>230.34952721943131</v>
      </c>
      <c r="I33" s="17">
        <v>52.591045690017772</v>
      </c>
      <c r="J33" s="12"/>
    </row>
    <row r="34" spans="2:10" x14ac:dyDescent="0.25">
      <c r="B34" s="199"/>
      <c r="C34" s="16" t="s">
        <v>28</v>
      </c>
      <c r="D34" s="17">
        <v>23.761589035653362</v>
      </c>
      <c r="E34" s="17">
        <v>15.152793518143845</v>
      </c>
      <c r="F34" s="17">
        <v>8.6087955175095061</v>
      </c>
      <c r="G34" s="17">
        <v>1.2792486720994516</v>
      </c>
      <c r="H34" s="17">
        <v>21.613370214710798</v>
      </c>
      <c r="I34" s="17">
        <v>0.86897014884311075</v>
      </c>
      <c r="J34" s="12"/>
    </row>
    <row r="35" spans="2:10" x14ac:dyDescent="0.25">
      <c r="B35" s="199" t="s">
        <v>35</v>
      </c>
      <c r="C35" s="16" t="s">
        <v>18</v>
      </c>
      <c r="D35" s="17">
        <v>377.17240383685697</v>
      </c>
      <c r="E35" s="17">
        <v>187.16648703969781</v>
      </c>
      <c r="F35" s="17">
        <v>190.00591679715802</v>
      </c>
      <c r="G35" s="17">
        <v>89.128705698226796</v>
      </c>
      <c r="H35" s="17">
        <v>235.63055840796554</v>
      </c>
      <c r="I35" s="17">
        <v>52.591045690017772</v>
      </c>
      <c r="J35" s="12"/>
    </row>
    <row r="36" spans="2:10" x14ac:dyDescent="0.25">
      <c r="B36" s="199"/>
      <c r="C36" s="16" t="s">
        <v>28</v>
      </c>
      <c r="D36" s="17">
        <v>16.396920471007459</v>
      </c>
      <c r="E36" s="17">
        <v>14.723561618152116</v>
      </c>
      <c r="F36" s="17">
        <v>1.6733588528553431</v>
      </c>
      <c r="G36" s="17">
        <v>0</v>
      </c>
      <c r="H36" s="17">
        <v>15.527950322164349</v>
      </c>
      <c r="I36" s="17">
        <v>0.86897014884311075</v>
      </c>
      <c r="J36" s="12"/>
    </row>
    <row r="37" spans="2:10" x14ac:dyDescent="0.25">
      <c r="B37" s="199" t="s">
        <v>36</v>
      </c>
      <c r="C37" s="16" t="s">
        <v>18</v>
      </c>
      <c r="D37" s="17">
        <v>392.76493560385245</v>
      </c>
      <c r="E37" s="17">
        <v>201.8900486578498</v>
      </c>
      <c r="F37" s="17">
        <v>190.87488694600114</v>
      </c>
      <c r="G37" s="17">
        <v>89.128705698226796</v>
      </c>
      <c r="H37" s="17">
        <v>250.35412002611784</v>
      </c>
      <c r="I37" s="17">
        <v>53.460015838860876</v>
      </c>
      <c r="J37" s="12"/>
    </row>
    <row r="38" spans="2:10" x14ac:dyDescent="0.25">
      <c r="B38" s="199"/>
      <c r="C38" s="16" t="s">
        <v>28</v>
      </c>
      <c r="D38" s="17">
        <v>0.80438870401223228</v>
      </c>
      <c r="E38" s="17">
        <v>0.80438870401223228</v>
      </c>
      <c r="F38" s="17">
        <v>0</v>
      </c>
      <c r="G38" s="17">
        <v>0</v>
      </c>
      <c r="H38" s="17">
        <v>0.80438870401223228</v>
      </c>
      <c r="I38" s="17">
        <v>0</v>
      </c>
      <c r="J38" s="12"/>
    </row>
    <row r="39" spans="2:10" x14ac:dyDescent="0.25">
      <c r="B39" s="199" t="s">
        <v>37</v>
      </c>
      <c r="C39" s="16" t="s">
        <v>18</v>
      </c>
      <c r="D39" s="17">
        <v>365.96744440051594</v>
      </c>
      <c r="E39" s="17">
        <v>183.0489447215468</v>
      </c>
      <c r="F39" s="17">
        <v>182.91849967896823</v>
      </c>
      <c r="G39" s="17">
        <v>82.656903997417203</v>
      </c>
      <c r="H39" s="17">
        <v>232.1517502985283</v>
      </c>
      <c r="I39" s="17">
        <v>51.336696063923661</v>
      </c>
      <c r="J39" s="12"/>
    </row>
    <row r="40" spans="2:10" x14ac:dyDescent="0.25">
      <c r="B40" s="199"/>
      <c r="C40" s="16" t="s">
        <v>28</v>
      </c>
      <c r="D40" s="17">
        <v>22.576145570754679</v>
      </c>
      <c r="E40" s="17">
        <v>14.619758303721733</v>
      </c>
      <c r="F40" s="17">
        <v>7.9563872670329419</v>
      </c>
      <c r="G40" s="17">
        <v>4.4701765091922798</v>
      </c>
      <c r="H40" s="17">
        <v>15.98264928662517</v>
      </c>
      <c r="I40" s="17">
        <v>2.1233197749372281</v>
      </c>
      <c r="J40" s="12"/>
    </row>
    <row r="41" spans="2:10" x14ac:dyDescent="0.25">
      <c r="B41" s="199" t="s">
        <v>38</v>
      </c>
      <c r="C41" s="16" t="s">
        <v>18</v>
      </c>
      <c r="D41" s="17">
        <v>361.83200737199678</v>
      </c>
      <c r="E41" s="17">
        <v>191.47006322079562</v>
      </c>
      <c r="F41" s="17">
        <v>170.36194415119985</v>
      </c>
      <c r="G41" s="17">
        <v>87.84945702612734</v>
      </c>
      <c r="H41" s="17">
        <v>224.16091257434994</v>
      </c>
      <c r="I41" s="17">
        <v>49.999543730872659</v>
      </c>
      <c r="J41" s="12"/>
    </row>
    <row r="42" spans="2:10" x14ac:dyDescent="0.25">
      <c r="B42" s="199"/>
      <c r="C42" s="16" t="s">
        <v>28</v>
      </c>
      <c r="D42" s="17">
        <v>31.737316935867497</v>
      </c>
      <c r="E42" s="17">
        <v>10.419985437054159</v>
      </c>
      <c r="F42" s="17">
        <v>21.317331498813328</v>
      </c>
      <c r="G42" s="17">
        <v>1.2792486720994516</v>
      </c>
      <c r="H42" s="17">
        <v>26.997596155779814</v>
      </c>
      <c r="I42" s="17">
        <v>3.460472107988227</v>
      </c>
      <c r="J42" s="12"/>
    </row>
    <row r="43" spans="2:10" x14ac:dyDescent="0.25">
      <c r="B43" s="199" t="s">
        <v>39</v>
      </c>
      <c r="C43" s="16" t="s">
        <v>18</v>
      </c>
      <c r="D43" s="17">
        <v>314.46009331788935</v>
      </c>
      <c r="E43" s="17">
        <v>180.78802244865844</v>
      </c>
      <c r="F43" s="17">
        <v>133.67207086922903</v>
      </c>
      <c r="G43" s="17">
        <v>77.28445891545924</v>
      </c>
      <c r="H43" s="17">
        <v>191.96433703606172</v>
      </c>
      <c r="I43" s="17">
        <v>45.211297366366644</v>
      </c>
      <c r="J43" s="12"/>
    </row>
    <row r="44" spans="2:10" x14ac:dyDescent="0.25">
      <c r="B44" s="199"/>
      <c r="C44" s="16" t="s">
        <v>28</v>
      </c>
      <c r="D44" s="17">
        <v>78.95725053643983</v>
      </c>
      <c r="E44" s="17">
        <v>21.906414913203708</v>
      </c>
      <c r="F44" s="17">
        <v>57.050835623236175</v>
      </c>
      <c r="G44" s="17">
        <v>11.844246782767513</v>
      </c>
      <c r="H44" s="17">
        <v>59.998560398079782</v>
      </c>
      <c r="I44" s="17">
        <v>7.2923493149463665</v>
      </c>
      <c r="J44" s="12"/>
    </row>
    <row r="45" spans="2:10" x14ac:dyDescent="0.25">
      <c r="B45" s="199" t="s">
        <v>40</v>
      </c>
      <c r="C45" s="16" t="s">
        <v>18</v>
      </c>
      <c r="D45" s="17">
        <v>181.8596196260105</v>
      </c>
      <c r="E45" s="17">
        <v>124.05380951452469</v>
      </c>
      <c r="F45" s="17">
        <v>57.805810111485684</v>
      </c>
      <c r="G45" s="17">
        <v>52.047915462291733</v>
      </c>
      <c r="H45" s="17">
        <v>106.80003708177649</v>
      </c>
      <c r="I45" s="17">
        <v>23.011667081942086</v>
      </c>
      <c r="J45" s="12"/>
    </row>
    <row r="46" spans="2:10" x14ac:dyDescent="0.25">
      <c r="B46" s="199"/>
      <c r="C46" s="16" t="s">
        <v>19</v>
      </c>
      <c r="D46" s="17">
        <v>208.49388611412994</v>
      </c>
      <c r="E46" s="17">
        <v>74.918401044148325</v>
      </c>
      <c r="F46" s="17">
        <v>133.57548506998117</v>
      </c>
      <c r="G46" s="17">
        <v>33.889862398842133</v>
      </c>
      <c r="H46" s="17">
        <v>144.63156138626863</v>
      </c>
      <c r="I46" s="17">
        <v>30.15036828837265</v>
      </c>
      <c r="J46" s="12"/>
    </row>
    <row r="47" spans="2:10" x14ac:dyDescent="0.25">
      <c r="B47" s="199" t="s">
        <v>41</v>
      </c>
      <c r="C47" s="16" t="s">
        <v>18</v>
      </c>
      <c r="D47" s="17">
        <v>388.82511212710892</v>
      </c>
      <c r="E47" s="17">
        <v>198.52121486140319</v>
      </c>
      <c r="F47" s="17">
        <v>190.30389726570425</v>
      </c>
      <c r="G47" s="17">
        <v>85.937777861133966</v>
      </c>
      <c r="H47" s="17">
        <v>250.35412002611784</v>
      </c>
      <c r="I47" s="17">
        <v>52.711120199210214</v>
      </c>
      <c r="J47" s="12"/>
    </row>
    <row r="48" spans="2:10" x14ac:dyDescent="0.25">
      <c r="B48" s="199"/>
      <c r="C48" s="16" t="s">
        <v>28</v>
      </c>
      <c r="D48" s="17">
        <v>2.3576730476751351</v>
      </c>
      <c r="E48" s="17">
        <v>0.98229466336601012</v>
      </c>
      <c r="F48" s="17">
        <v>1.375378384309125</v>
      </c>
      <c r="G48" s="17">
        <v>0</v>
      </c>
      <c r="H48" s="17">
        <v>1.6087774080244646</v>
      </c>
      <c r="I48" s="17">
        <v>0.74889563965067041</v>
      </c>
      <c r="J48" s="12"/>
    </row>
    <row r="49" spans="2:10" x14ac:dyDescent="0.25">
      <c r="B49" s="199" t="s">
        <v>42</v>
      </c>
      <c r="C49" s="16" t="s">
        <v>18</v>
      </c>
      <c r="D49" s="17">
        <v>392.98131287630082</v>
      </c>
      <c r="E49" s="17">
        <v>201.30203722628593</v>
      </c>
      <c r="F49" s="17">
        <v>191.67927565001338</v>
      </c>
      <c r="G49" s="17">
        <v>89.128705698226796</v>
      </c>
      <c r="H49" s="17">
        <v>250.57049729856618</v>
      </c>
      <c r="I49" s="17">
        <v>53.460015838860876</v>
      </c>
      <c r="J49" s="12"/>
    </row>
    <row r="50" spans="2:10" x14ac:dyDescent="0.25">
      <c r="B50" s="199"/>
      <c r="C50" s="16" t="s">
        <v>28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2"/>
    </row>
    <row r="51" spans="2:10" x14ac:dyDescent="0.25">
      <c r="B51" s="199" t="s">
        <v>43</v>
      </c>
      <c r="C51" s="16" t="s">
        <v>18</v>
      </c>
      <c r="D51" s="17">
        <v>392.46695513530625</v>
      </c>
      <c r="E51" s="17">
        <v>201.8900486578498</v>
      </c>
      <c r="F51" s="17">
        <v>190.57690647745491</v>
      </c>
      <c r="G51" s="17">
        <v>89.128705698226796</v>
      </c>
      <c r="H51" s="17">
        <v>250.35412002611784</v>
      </c>
      <c r="I51" s="17">
        <v>53.162035370314662</v>
      </c>
      <c r="J51" s="12"/>
    </row>
    <row r="52" spans="2:10" x14ac:dyDescent="0.25">
      <c r="B52" s="199"/>
      <c r="C52" s="16" t="s">
        <v>28</v>
      </c>
      <c r="D52" s="17">
        <v>1.1023691725584506</v>
      </c>
      <c r="E52" s="17">
        <v>0</v>
      </c>
      <c r="F52" s="17">
        <v>1.1023691725584506</v>
      </c>
      <c r="G52" s="17">
        <v>0</v>
      </c>
      <c r="H52" s="17">
        <v>0.80438870401223228</v>
      </c>
      <c r="I52" s="17">
        <v>0.29798046854621824</v>
      </c>
      <c r="J52" s="12"/>
    </row>
    <row r="53" spans="2:10" x14ac:dyDescent="0.25">
      <c r="B53" s="199" t="s">
        <v>44</v>
      </c>
      <c r="C53" s="16" t="s">
        <v>18</v>
      </c>
      <c r="D53" s="17">
        <v>386.71530621339008</v>
      </c>
      <c r="E53" s="17">
        <v>201.8900486578498</v>
      </c>
      <c r="F53" s="17">
        <v>184.82525755553894</v>
      </c>
      <c r="G53" s="17">
        <v>89.128705698226796</v>
      </c>
      <c r="H53" s="17">
        <v>245.83184947350028</v>
      </c>
      <c r="I53" s="17">
        <v>51.932657001016089</v>
      </c>
      <c r="J53" s="12"/>
    </row>
    <row r="54" spans="2:10" x14ac:dyDescent="0.25">
      <c r="B54" s="199"/>
      <c r="C54" s="16" t="s">
        <v>28</v>
      </c>
      <c r="D54" s="17">
        <v>3.9405249498814885</v>
      </c>
      <c r="E54" s="17">
        <v>0.80438870401223228</v>
      </c>
      <c r="F54" s="17">
        <v>3.1361362458692565</v>
      </c>
      <c r="G54" s="17">
        <v>0</v>
      </c>
      <c r="H54" s="17">
        <v>2.4131661120366967</v>
      </c>
      <c r="I54" s="17">
        <v>1.5273588378447918</v>
      </c>
      <c r="J54" s="12"/>
    </row>
    <row r="55" spans="2:10" x14ac:dyDescent="0.25">
      <c r="B55" s="199" t="s">
        <v>45</v>
      </c>
      <c r="C55" s="16" t="s">
        <v>18</v>
      </c>
      <c r="D55" s="17">
        <v>392.76493560385245</v>
      </c>
      <c r="E55" s="17">
        <v>201.8900486578498</v>
      </c>
      <c r="F55" s="17">
        <v>190.87488694600114</v>
      </c>
      <c r="G55" s="17">
        <v>89.128705698226796</v>
      </c>
      <c r="H55" s="17">
        <v>250.35412002611784</v>
      </c>
      <c r="I55" s="17">
        <v>53.460015838860876</v>
      </c>
      <c r="J55" s="12"/>
    </row>
    <row r="56" spans="2:10" x14ac:dyDescent="0.25">
      <c r="B56" s="200"/>
      <c r="C56" s="18" t="s">
        <v>28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2"/>
    </row>
    <row r="59" spans="2:10" x14ac:dyDescent="0.25">
      <c r="B59" t="s">
        <v>52</v>
      </c>
    </row>
    <row r="60" spans="2:10" x14ac:dyDescent="0.25">
      <c r="B60" t="s">
        <v>53</v>
      </c>
    </row>
    <row r="61" spans="2:10" x14ac:dyDescent="0.25">
      <c r="B61" t="s">
        <v>54</v>
      </c>
    </row>
    <row r="62" spans="2:10" x14ac:dyDescent="0.25">
      <c r="B62" t="s">
        <v>55</v>
      </c>
    </row>
    <row r="63" spans="2:10" x14ac:dyDescent="0.25">
      <c r="B63" t="s">
        <v>56</v>
      </c>
    </row>
    <row r="64" spans="2:10" x14ac:dyDescent="0.25">
      <c r="B64" t="s">
        <v>57</v>
      </c>
    </row>
    <row r="65" spans="2:2" x14ac:dyDescent="0.25">
      <c r="B65" t="s">
        <v>58</v>
      </c>
    </row>
    <row r="66" spans="2:2" x14ac:dyDescent="0.25">
      <c r="B66" t="s">
        <v>59</v>
      </c>
    </row>
    <row r="67" spans="2:2" x14ac:dyDescent="0.25">
      <c r="B67" t="s">
        <v>60</v>
      </c>
    </row>
    <row r="68" spans="2:2" x14ac:dyDescent="0.25">
      <c r="B68" t="s">
        <v>61</v>
      </c>
    </row>
    <row r="69" spans="2:2" x14ac:dyDescent="0.25">
      <c r="B69" t="s">
        <v>62</v>
      </c>
    </row>
    <row r="70" spans="2:2" x14ac:dyDescent="0.25">
      <c r="B70" t="s">
        <v>63</v>
      </c>
    </row>
    <row r="71" spans="2:2" x14ac:dyDescent="0.25">
      <c r="B71" t="s">
        <v>64</v>
      </c>
    </row>
    <row r="72" spans="2:2" x14ac:dyDescent="0.25">
      <c r="B72" t="s">
        <v>65</v>
      </c>
    </row>
    <row r="73" spans="2:2" x14ac:dyDescent="0.25">
      <c r="B73" t="s">
        <v>66</v>
      </c>
    </row>
    <row r="74" spans="2:2" x14ac:dyDescent="0.25">
      <c r="B74" t="s">
        <v>67</v>
      </c>
    </row>
    <row r="75" spans="2:2" x14ac:dyDescent="0.25">
      <c r="B75" t="s">
        <v>68</v>
      </c>
    </row>
    <row r="76" spans="2:2" x14ac:dyDescent="0.25">
      <c r="B76" t="s">
        <v>69</v>
      </c>
    </row>
    <row r="77" spans="2:2" x14ac:dyDescent="0.25">
      <c r="B77" t="s">
        <v>70</v>
      </c>
    </row>
    <row r="78" spans="2:2" x14ac:dyDescent="0.25">
      <c r="B78" t="s">
        <v>71</v>
      </c>
    </row>
    <row r="79" spans="2:2" x14ac:dyDescent="0.25">
      <c r="B79" t="s">
        <v>72</v>
      </c>
    </row>
    <row r="80" spans="2:2" x14ac:dyDescent="0.25">
      <c r="B80" t="s">
        <v>73</v>
      </c>
    </row>
    <row r="81" spans="2:2" x14ac:dyDescent="0.25">
      <c r="B81" t="s">
        <v>74</v>
      </c>
    </row>
    <row r="82" spans="2:2" x14ac:dyDescent="0.25">
      <c r="B82" t="s">
        <v>75</v>
      </c>
    </row>
  </sheetData>
  <sheetProtection sheet="1" objects="1" scenarios="1"/>
  <mergeCells count="33">
    <mergeCell ref="B21:B22"/>
    <mergeCell ref="B2:C4"/>
    <mergeCell ref="D2:F2"/>
    <mergeCell ref="G2:I2"/>
    <mergeCell ref="B5:B6"/>
    <mergeCell ref="B7:B8"/>
    <mergeCell ref="B9:B10"/>
    <mergeCell ref="B49:B50"/>
    <mergeCell ref="B51:B52"/>
    <mergeCell ref="B53:B54"/>
    <mergeCell ref="B55:B56"/>
    <mergeCell ref="B35:B36"/>
    <mergeCell ref="B37:B38"/>
    <mergeCell ref="B39:B40"/>
    <mergeCell ref="B41:B42"/>
    <mergeCell ref="B43:B44"/>
    <mergeCell ref="B45:B46"/>
    <mergeCell ref="O3:Q3"/>
    <mergeCell ref="M3:N3"/>
    <mergeCell ref="L3:L4"/>
    <mergeCell ref="K3:K4"/>
    <mergeCell ref="B47:B48"/>
    <mergeCell ref="B23:B24"/>
    <mergeCell ref="B25:B26"/>
    <mergeCell ref="B27:B28"/>
    <mergeCell ref="B29:B30"/>
    <mergeCell ref="B31:B32"/>
    <mergeCell ref="B33:B34"/>
    <mergeCell ref="B11:B12"/>
    <mergeCell ref="B13:B14"/>
    <mergeCell ref="B15:B16"/>
    <mergeCell ref="B17:B18"/>
    <mergeCell ref="B19:B20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76"/>
  <sheetViews>
    <sheetView workbookViewId="0"/>
  </sheetViews>
  <sheetFormatPr defaultRowHeight="15" x14ac:dyDescent="0.25"/>
  <cols>
    <col min="2" max="2" width="46" bestFit="1" customWidth="1"/>
    <col min="8" max="8" width="9.7109375" customWidth="1"/>
    <col min="12" max="12" width="46" bestFit="1" customWidth="1"/>
  </cols>
  <sheetData>
    <row r="1" spans="2:21" ht="15.75" thickBot="1" x14ac:dyDescent="0.3">
      <c r="I1" s="54"/>
      <c r="J1" s="54"/>
      <c r="K1" s="50"/>
    </row>
    <row r="2" spans="2:21" ht="38.25" x14ac:dyDescent="0.25">
      <c r="B2" s="206" t="s">
        <v>104</v>
      </c>
      <c r="C2" s="195" t="s">
        <v>105</v>
      </c>
      <c r="D2" s="193" t="s">
        <v>3</v>
      </c>
      <c r="E2" s="193"/>
      <c r="F2" s="192" t="s">
        <v>12</v>
      </c>
      <c r="G2" s="193"/>
      <c r="H2" s="194"/>
      <c r="I2" s="54"/>
      <c r="J2" s="54"/>
      <c r="K2" s="50"/>
      <c r="L2" s="53" t="s">
        <v>102</v>
      </c>
      <c r="M2" s="39" t="s">
        <v>77</v>
      </c>
      <c r="N2" s="39" t="s">
        <v>78</v>
      </c>
      <c r="O2" s="39" t="s">
        <v>79</v>
      </c>
      <c r="P2" s="39" t="s">
        <v>80</v>
      </c>
      <c r="Q2" s="39" t="s">
        <v>81</v>
      </c>
      <c r="R2" s="39" t="s">
        <v>82</v>
      </c>
      <c r="S2" s="39" t="s">
        <v>83</v>
      </c>
      <c r="T2" s="39" t="s">
        <v>84</v>
      </c>
    </row>
    <row r="3" spans="2:21" ht="15.75" customHeight="1" x14ac:dyDescent="0.25">
      <c r="B3" s="207"/>
      <c r="C3" s="196"/>
      <c r="D3" s="21" t="s">
        <v>4</v>
      </c>
      <c r="E3" s="21" t="s">
        <v>5</v>
      </c>
      <c r="F3" s="34" t="s">
        <v>13</v>
      </c>
      <c r="G3" s="21" t="s">
        <v>14</v>
      </c>
      <c r="H3" s="35" t="s">
        <v>15</v>
      </c>
      <c r="I3" s="55"/>
      <c r="J3" s="55"/>
      <c r="K3" s="50"/>
      <c r="L3" s="41" t="s">
        <v>85</v>
      </c>
      <c r="M3" s="47">
        <f t="shared" ref="M3:T12" si="0">N41/(SUM($N41:$U41))</f>
        <v>0.12424072955986899</v>
      </c>
      <c r="N3" s="47">
        <f t="shared" si="0"/>
        <v>8.7501167557430412E-2</v>
      </c>
      <c r="O3" s="47">
        <f t="shared" si="0"/>
        <v>6.7163545662073554E-2</v>
      </c>
      <c r="P3" s="47">
        <f t="shared" si="0"/>
        <v>0.12018498976949714</v>
      </c>
      <c r="Q3" s="47">
        <f t="shared" si="0"/>
        <v>0.1430843555469975</v>
      </c>
      <c r="R3" s="47">
        <f t="shared" si="0"/>
        <v>0.20722585093869039</v>
      </c>
      <c r="S3" s="47">
        <f t="shared" si="0"/>
        <v>0.22318769468111033</v>
      </c>
      <c r="T3" s="47">
        <f t="shared" si="0"/>
        <v>2.7411666284331698E-2</v>
      </c>
    </row>
    <row r="4" spans="2:21" x14ac:dyDescent="0.25">
      <c r="B4" s="56" t="s">
        <v>85</v>
      </c>
      <c r="C4" s="63">
        <v>12.7218577371485</v>
      </c>
      <c r="D4" s="51">
        <v>12.563199901325284</v>
      </c>
      <c r="E4" s="51">
        <v>12.896938817011677</v>
      </c>
      <c r="F4" s="66">
        <v>11.49736017837269</v>
      </c>
      <c r="G4" s="51">
        <v>13.098488999221907</v>
      </c>
      <c r="H4" s="57">
        <v>12.995595710341812</v>
      </c>
      <c r="I4" s="52"/>
      <c r="J4" s="52"/>
      <c r="K4" s="50"/>
      <c r="L4" s="43" t="s">
        <v>86</v>
      </c>
      <c r="M4" s="48">
        <f t="shared" si="0"/>
        <v>0.10591245901918558</v>
      </c>
      <c r="N4" s="48">
        <f t="shared" si="0"/>
        <v>4.7401469987006999E-2</v>
      </c>
      <c r="O4" s="48">
        <f t="shared" si="0"/>
        <v>4.3793587652536665E-2</v>
      </c>
      <c r="P4" s="48">
        <f t="shared" si="0"/>
        <v>0.10040655255293401</v>
      </c>
      <c r="Q4" s="48">
        <f t="shared" si="0"/>
        <v>0.15297565461871196</v>
      </c>
      <c r="R4" s="48">
        <f t="shared" si="0"/>
        <v>0.20417170201672355</v>
      </c>
      <c r="S4" s="48">
        <f t="shared" si="0"/>
        <v>0.28713036275590975</v>
      </c>
      <c r="T4" s="48">
        <f t="shared" si="0"/>
        <v>5.8208211396991331E-2</v>
      </c>
    </row>
    <row r="5" spans="2:21" x14ac:dyDescent="0.25">
      <c r="B5" s="58" t="s">
        <v>86</v>
      </c>
      <c r="C5" s="64">
        <v>13.200279531869528</v>
      </c>
      <c r="D5" s="52">
        <v>13.239531464765539</v>
      </c>
      <c r="E5" s="52">
        <v>13.160433757789672</v>
      </c>
      <c r="F5" s="67">
        <v>13.712149778859835</v>
      </c>
      <c r="G5" s="52">
        <v>13.166165273780088</v>
      </c>
      <c r="H5" s="59">
        <v>12.60451795408698</v>
      </c>
      <c r="I5" s="52"/>
      <c r="J5" s="52"/>
      <c r="K5" s="50"/>
      <c r="L5" s="43" t="s">
        <v>87</v>
      </c>
      <c r="M5" s="48">
        <f t="shared" si="0"/>
        <v>1.8251072610020187E-2</v>
      </c>
      <c r="N5" s="48">
        <f t="shared" si="0"/>
        <v>0</v>
      </c>
      <c r="O5" s="48">
        <f t="shared" si="0"/>
        <v>1.1807931476708049E-2</v>
      </c>
      <c r="P5" s="48">
        <f t="shared" si="0"/>
        <v>1.1496953387382663E-2</v>
      </c>
      <c r="Q5" s="48">
        <f t="shared" si="0"/>
        <v>0.13778730510831541</v>
      </c>
      <c r="R5" s="48">
        <f t="shared" si="0"/>
        <v>0.21379661592526036</v>
      </c>
      <c r="S5" s="48">
        <f t="shared" si="0"/>
        <v>0.44756537664705376</v>
      </c>
      <c r="T5" s="48">
        <f t="shared" si="0"/>
        <v>0.15929474484525957</v>
      </c>
    </row>
    <row r="6" spans="2:21" x14ac:dyDescent="0.25">
      <c r="B6" s="58" t="s">
        <v>87</v>
      </c>
      <c r="C6" s="64">
        <v>14.478332119698132</v>
      </c>
      <c r="D6" s="52">
        <v>14.596908615836231</v>
      </c>
      <c r="E6" s="52">
        <v>14.366884872540064</v>
      </c>
      <c r="F6" s="67">
        <v>14.452858336634296</v>
      </c>
      <c r="G6" s="52">
        <v>14.457806810884748</v>
      </c>
      <c r="H6" s="59">
        <v>14.650051234190984</v>
      </c>
      <c r="I6" s="52"/>
      <c r="J6" s="52"/>
      <c r="K6" s="50"/>
      <c r="L6" s="43" t="s">
        <v>88</v>
      </c>
      <c r="M6" s="48">
        <f t="shared" si="0"/>
        <v>6.4317419321316682E-3</v>
      </c>
      <c r="N6" s="48">
        <f t="shared" si="0"/>
        <v>0</v>
      </c>
      <c r="O6" s="48">
        <f t="shared" si="0"/>
        <v>0</v>
      </c>
      <c r="P6" s="48">
        <f t="shared" si="0"/>
        <v>4.9022715087470206E-2</v>
      </c>
      <c r="Q6" s="48">
        <f t="shared" si="0"/>
        <v>3.7937503073766157E-2</v>
      </c>
      <c r="R6" s="48">
        <f t="shared" si="0"/>
        <v>0.19561530244595007</v>
      </c>
      <c r="S6" s="48">
        <f t="shared" si="0"/>
        <v>0.52194373520085413</v>
      </c>
      <c r="T6" s="48">
        <f t="shared" si="0"/>
        <v>0.18904900225982774</v>
      </c>
    </row>
    <row r="7" spans="2:21" x14ac:dyDescent="0.25">
      <c r="B7" s="58" t="s">
        <v>88</v>
      </c>
      <c r="C7" s="64">
        <v>14.73190009681114</v>
      </c>
      <c r="D7" s="52">
        <v>14.866216866657476</v>
      </c>
      <c r="E7" s="52">
        <v>14.575687420318665</v>
      </c>
      <c r="F7" s="67">
        <v>15.000000000000002</v>
      </c>
      <c r="G7" s="52">
        <v>14.648194973245348</v>
      </c>
      <c r="H7" s="59">
        <v>14.874934202489682</v>
      </c>
      <c r="I7" s="52"/>
      <c r="J7" s="52"/>
      <c r="K7" s="50"/>
      <c r="L7" s="43" t="s">
        <v>89</v>
      </c>
      <c r="M7" s="48">
        <f t="shared" si="0"/>
        <v>0</v>
      </c>
      <c r="N7" s="48">
        <f t="shared" si="0"/>
        <v>0</v>
      </c>
      <c r="O7" s="48">
        <f t="shared" si="0"/>
        <v>0</v>
      </c>
      <c r="P7" s="48">
        <f t="shared" si="0"/>
        <v>0</v>
      </c>
      <c r="Q7" s="48">
        <f t="shared" si="0"/>
        <v>0</v>
      </c>
      <c r="R7" s="48">
        <f t="shared" si="0"/>
        <v>0.13898337073063849</v>
      </c>
      <c r="S7" s="48">
        <f t="shared" si="0"/>
        <v>0.43217341076530763</v>
      </c>
      <c r="T7" s="48">
        <f t="shared" si="0"/>
        <v>0.42884321850405388</v>
      </c>
    </row>
    <row r="8" spans="2:21" x14ac:dyDescent="0.25">
      <c r="B8" s="58" t="s">
        <v>89</v>
      </c>
      <c r="C8" s="64">
        <v>15.289859847773414</v>
      </c>
      <c r="D8" s="52">
        <v>15.457133056452932</v>
      </c>
      <c r="E8" s="52">
        <v>15.07813083468262</v>
      </c>
      <c r="F8" s="67">
        <v>16</v>
      </c>
      <c r="G8" s="52">
        <v>15.244410493183972</v>
      </c>
      <c r="H8" s="59">
        <v>15.342912203535334</v>
      </c>
      <c r="I8" s="52"/>
      <c r="J8" s="52"/>
      <c r="K8" s="50"/>
      <c r="L8" s="43" t="s">
        <v>90</v>
      </c>
      <c r="M8" s="48">
        <f t="shared" si="0"/>
        <v>0</v>
      </c>
      <c r="N8" s="48">
        <f t="shared" si="0"/>
        <v>0</v>
      </c>
      <c r="O8" s="48">
        <f t="shared" si="0"/>
        <v>0</v>
      </c>
      <c r="P8" s="48">
        <f t="shared" si="0"/>
        <v>0</v>
      </c>
      <c r="Q8" s="48">
        <f t="shared" si="0"/>
        <v>0</v>
      </c>
      <c r="R8" s="48">
        <f t="shared" si="0"/>
        <v>0</v>
      </c>
      <c r="S8" s="48">
        <f t="shared" si="0"/>
        <v>0.8221272489885294</v>
      </c>
      <c r="T8" s="48">
        <f t="shared" si="0"/>
        <v>0.17787275101147057</v>
      </c>
    </row>
    <row r="9" spans="2:21" x14ac:dyDescent="0.25">
      <c r="B9" s="58" t="s">
        <v>90</v>
      </c>
      <c r="C9" s="64">
        <v>15.177872751011471</v>
      </c>
      <c r="D9" s="52">
        <v>16</v>
      </c>
      <c r="E9" s="52">
        <v>15</v>
      </c>
      <c r="F9" s="67"/>
      <c r="G9" s="52">
        <v>15.177872751011471</v>
      </c>
      <c r="H9" s="59"/>
      <c r="I9" s="52"/>
      <c r="J9" s="52"/>
      <c r="K9" s="50"/>
      <c r="L9" s="43" t="s">
        <v>91</v>
      </c>
      <c r="M9" s="48">
        <f t="shared" si="0"/>
        <v>0</v>
      </c>
      <c r="N9" s="48">
        <f t="shared" si="0"/>
        <v>0</v>
      </c>
      <c r="O9" s="48">
        <f t="shared" si="0"/>
        <v>0</v>
      </c>
      <c r="P9" s="48">
        <f t="shared" si="0"/>
        <v>0</v>
      </c>
      <c r="Q9" s="48">
        <f t="shared" si="0"/>
        <v>0</v>
      </c>
      <c r="R9" s="48">
        <f t="shared" si="0"/>
        <v>0</v>
      </c>
      <c r="S9" s="48">
        <f t="shared" si="0"/>
        <v>0</v>
      </c>
      <c r="T9" s="48">
        <f t="shared" si="0"/>
        <v>1</v>
      </c>
    </row>
    <row r="10" spans="2:21" x14ac:dyDescent="0.25">
      <c r="B10" s="58" t="s">
        <v>91</v>
      </c>
      <c r="C10" s="64">
        <v>16</v>
      </c>
      <c r="D10" s="52">
        <v>16</v>
      </c>
      <c r="E10" s="52"/>
      <c r="F10" s="67"/>
      <c r="G10" s="52">
        <v>16</v>
      </c>
      <c r="H10" s="59"/>
      <c r="I10" s="52"/>
      <c r="J10" s="52"/>
      <c r="K10" s="50"/>
      <c r="L10" s="43" t="s">
        <v>92</v>
      </c>
      <c r="M10" s="48">
        <f t="shared" si="0"/>
        <v>2.3514420859809402E-2</v>
      </c>
      <c r="N10" s="48">
        <f t="shared" si="0"/>
        <v>0</v>
      </c>
      <c r="O10" s="48">
        <f t="shared" si="0"/>
        <v>0</v>
      </c>
      <c r="P10" s="48">
        <f t="shared" si="0"/>
        <v>5.2006642818908386E-3</v>
      </c>
      <c r="Q10" s="48">
        <f t="shared" si="0"/>
        <v>0</v>
      </c>
      <c r="R10" s="48">
        <f t="shared" si="0"/>
        <v>0.20718404932200399</v>
      </c>
      <c r="S10" s="48">
        <f t="shared" si="0"/>
        <v>0.56319812276876102</v>
      </c>
      <c r="T10" s="48">
        <f t="shared" si="0"/>
        <v>0.20090274276753475</v>
      </c>
    </row>
    <row r="11" spans="2:21" x14ac:dyDescent="0.25">
      <c r="B11" s="58" t="s">
        <v>92</v>
      </c>
      <c r="C11" s="64">
        <v>14.837030175440999</v>
      </c>
      <c r="D11" s="52">
        <v>15.187710473183985</v>
      </c>
      <c r="E11" s="52">
        <v>14.685954599846726</v>
      </c>
      <c r="F11" s="67">
        <v>16</v>
      </c>
      <c r="G11" s="52">
        <v>14.797351543237172</v>
      </c>
      <c r="H11" s="59">
        <v>14.745864424789128</v>
      </c>
      <c r="I11" s="52"/>
      <c r="J11" s="52"/>
      <c r="K11" s="50"/>
      <c r="L11" s="43" t="s">
        <v>93</v>
      </c>
      <c r="M11" s="48">
        <f t="shared" si="0"/>
        <v>3.8363837453002064E-2</v>
      </c>
      <c r="N11" s="48">
        <f t="shared" si="0"/>
        <v>0</v>
      </c>
      <c r="O11" s="48">
        <f t="shared" si="0"/>
        <v>0</v>
      </c>
      <c r="P11" s="48">
        <f t="shared" si="0"/>
        <v>0</v>
      </c>
      <c r="Q11" s="48">
        <f t="shared" si="0"/>
        <v>0</v>
      </c>
      <c r="R11" s="48">
        <f t="shared" si="0"/>
        <v>0.10586547742838442</v>
      </c>
      <c r="S11" s="48">
        <f t="shared" si="0"/>
        <v>0.48315301378642189</v>
      </c>
      <c r="T11" s="48">
        <f t="shared" si="0"/>
        <v>0.37261767133219176</v>
      </c>
    </row>
    <row r="12" spans="2:21" x14ac:dyDescent="0.25">
      <c r="B12" s="58" t="s">
        <v>93</v>
      </c>
      <c r="C12" s="64">
        <v>15.036569169185796</v>
      </c>
      <c r="D12" s="52">
        <v>15.362188681867806</v>
      </c>
      <c r="E12" s="52">
        <v>14.286605217379487</v>
      </c>
      <c r="F12" s="67">
        <v>15.286174084953661</v>
      </c>
      <c r="G12" s="52">
        <v>14.922884356780836</v>
      </c>
      <c r="H12" s="59">
        <v>15.280674133084855</v>
      </c>
      <c r="I12" s="52"/>
      <c r="J12" s="52"/>
      <c r="K12" s="50"/>
      <c r="L12" s="45" t="s">
        <v>94</v>
      </c>
      <c r="M12" s="49">
        <f t="shared" si="0"/>
        <v>2.5532232999687411E-2</v>
      </c>
      <c r="N12" s="49">
        <f t="shared" si="0"/>
        <v>0</v>
      </c>
      <c r="O12" s="49">
        <f t="shared" si="0"/>
        <v>0</v>
      </c>
      <c r="P12" s="49">
        <f t="shared" si="0"/>
        <v>0</v>
      </c>
      <c r="Q12" s="49">
        <f t="shared" si="0"/>
        <v>3.0356269353897333E-2</v>
      </c>
      <c r="R12" s="49">
        <f t="shared" si="0"/>
        <v>0.18414696757773677</v>
      </c>
      <c r="S12" s="49">
        <f t="shared" si="0"/>
        <v>0.51630290503965826</v>
      </c>
      <c r="T12" s="49">
        <f t="shared" si="0"/>
        <v>0.24366162502902031</v>
      </c>
    </row>
    <row r="13" spans="2:21" ht="15.75" thickBot="1" x14ac:dyDescent="0.3">
      <c r="B13" s="60" t="s">
        <v>94</v>
      </c>
      <c r="C13" s="65">
        <v>14.845608720745364</v>
      </c>
      <c r="D13" s="61">
        <v>14.892664101921852</v>
      </c>
      <c r="E13" s="61">
        <v>14.792946584582374</v>
      </c>
      <c r="F13" s="68">
        <v>15.421302019793478</v>
      </c>
      <c r="G13" s="61">
        <v>14.454066612336621</v>
      </c>
      <c r="H13" s="62">
        <v>14.612552787289619</v>
      </c>
      <c r="I13" s="52"/>
      <c r="J13" s="52"/>
      <c r="K13" s="50"/>
    </row>
    <row r="16" spans="2:21" ht="38.25" x14ac:dyDescent="0.25">
      <c r="L16" s="208" t="s">
        <v>106</v>
      </c>
      <c r="M16" s="39" t="s">
        <v>76</v>
      </c>
      <c r="N16" s="39" t="s">
        <v>77</v>
      </c>
      <c r="O16" s="39" t="s">
        <v>78</v>
      </c>
      <c r="P16" s="39" t="s">
        <v>79</v>
      </c>
      <c r="Q16" s="39" t="s">
        <v>80</v>
      </c>
      <c r="R16" s="39" t="s">
        <v>81</v>
      </c>
      <c r="S16" s="39" t="s">
        <v>82</v>
      </c>
      <c r="T16" s="39" t="s">
        <v>83</v>
      </c>
      <c r="U16" s="39" t="s">
        <v>84</v>
      </c>
    </row>
    <row r="17" spans="2:21" x14ac:dyDescent="0.25">
      <c r="L17" s="209"/>
      <c r="M17" s="39" t="s">
        <v>1</v>
      </c>
      <c r="N17" s="39" t="s">
        <v>1</v>
      </c>
      <c r="O17" s="39" t="s">
        <v>1</v>
      </c>
      <c r="P17" s="39" t="s">
        <v>1</v>
      </c>
      <c r="Q17" s="39" t="s">
        <v>1</v>
      </c>
      <c r="R17" s="39" t="s">
        <v>1</v>
      </c>
      <c r="S17" s="39" t="s">
        <v>1</v>
      </c>
      <c r="T17" s="39" t="s">
        <v>1</v>
      </c>
      <c r="U17" s="39" t="s">
        <v>1</v>
      </c>
    </row>
    <row r="18" spans="2:21" x14ac:dyDescent="0.25">
      <c r="B18" t="s">
        <v>115</v>
      </c>
      <c r="L18" s="41" t="s">
        <v>85</v>
      </c>
      <c r="M18" s="47">
        <f>M41/(SUM($M41:$U41))</f>
        <v>0.32220544411644891</v>
      </c>
      <c r="N18" s="47">
        <f t="shared" ref="N18:U18" si="1">N41/(SUM($M41:$U41))</f>
        <v>8.4209690114679769E-2</v>
      </c>
      <c r="O18" s="47">
        <f t="shared" si="1"/>
        <v>5.9307815003880722E-2</v>
      </c>
      <c r="P18" s="47">
        <f t="shared" si="1"/>
        <v>4.5523085603589745E-2</v>
      </c>
      <c r="Q18" s="47">
        <f t="shared" si="1"/>
        <v>8.1460731764685435E-2</v>
      </c>
      <c r="R18" s="47">
        <f t="shared" si="1"/>
        <v>9.6981797221861274E-2</v>
      </c>
      <c r="S18" s="47">
        <f t="shared" si="1"/>
        <v>0.14045655360458059</v>
      </c>
      <c r="T18" s="47">
        <f t="shared" si="1"/>
        <v>0.15127540439505674</v>
      </c>
      <c r="U18" s="47">
        <f t="shared" si="1"/>
        <v>1.8579478175216713E-2</v>
      </c>
    </row>
    <row r="19" spans="2:21" x14ac:dyDescent="0.25">
      <c r="B19" t="s">
        <v>123</v>
      </c>
      <c r="L19" s="43" t="s">
        <v>86</v>
      </c>
      <c r="M19" s="44">
        <v>27.243145874289393</v>
      </c>
      <c r="N19" s="44">
        <v>38.730351217447385</v>
      </c>
      <c r="O19" s="44">
        <v>17.333896293423905</v>
      </c>
      <c r="P19" s="44">
        <v>16.01455623410239</v>
      </c>
      <c r="Q19" s="44">
        <v>36.716936618417925</v>
      </c>
      <c r="R19" s="44">
        <v>55.940546428332759</v>
      </c>
      <c r="S19" s="44">
        <v>74.662053935876216</v>
      </c>
      <c r="T19" s="44">
        <v>104.99859882126805</v>
      </c>
      <c r="U19" s="44">
        <v>21.285734388779687</v>
      </c>
    </row>
    <row r="20" spans="2:21" x14ac:dyDescent="0.25">
      <c r="B20" t="s">
        <v>124</v>
      </c>
      <c r="L20" s="43" t="s">
        <v>87</v>
      </c>
      <c r="M20" s="44">
        <v>137.09061903837528</v>
      </c>
      <c r="N20" s="44">
        <v>4.6742510061531348</v>
      </c>
      <c r="O20" s="44">
        <v>0</v>
      </c>
      <c r="P20" s="44">
        <v>3.0241091449763737</v>
      </c>
      <c r="Q20" s="44">
        <v>2.9444650781327235</v>
      </c>
      <c r="R20" s="44">
        <v>35.288471165474142</v>
      </c>
      <c r="S20" s="44">
        <v>54.755085821757525</v>
      </c>
      <c r="T20" s="44">
        <v>114.62520350520285</v>
      </c>
      <c r="U20" s="44">
        <v>40.79670478978155</v>
      </c>
    </row>
    <row r="21" spans="2:21" x14ac:dyDescent="0.25">
      <c r="B21" t="s">
        <v>125</v>
      </c>
      <c r="L21" s="43" t="s">
        <v>88</v>
      </c>
      <c r="M21" s="44">
        <v>265.44720292463495</v>
      </c>
      <c r="N21" s="44">
        <v>0.80438870401223228</v>
      </c>
      <c r="O21" s="44">
        <v>0</v>
      </c>
      <c r="P21" s="44">
        <v>0</v>
      </c>
      <c r="Q21" s="44">
        <v>6.1310479606419319</v>
      </c>
      <c r="R21" s="44">
        <v>4.7446709232086324</v>
      </c>
      <c r="S21" s="44">
        <v>24.464715978942888</v>
      </c>
      <c r="T21" s="44">
        <v>65.27712852222129</v>
      </c>
      <c r="U21" s="44">
        <v>23.643498686239781</v>
      </c>
    </row>
    <row r="22" spans="2:21" x14ac:dyDescent="0.25">
      <c r="B22" t="s">
        <v>127</v>
      </c>
      <c r="L22" s="43" t="s">
        <v>89</v>
      </c>
      <c r="M22" s="44">
        <v>369.77517380922512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3.2175548160489291</v>
      </c>
      <c r="T22" s="44">
        <v>10.005093644413005</v>
      </c>
      <c r="U22" s="44">
        <v>9.9279975422517435</v>
      </c>
    </row>
    <row r="23" spans="2:21" x14ac:dyDescent="0.25">
      <c r="B23" t="s">
        <v>41</v>
      </c>
      <c r="L23" s="43" t="s">
        <v>90</v>
      </c>
      <c r="M23" s="44">
        <v>389.20793796333396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  <c r="T23" s="44">
        <v>3.7178818486052356</v>
      </c>
      <c r="U23" s="44">
        <v>0.80438870401223228</v>
      </c>
    </row>
    <row r="24" spans="2:21" x14ac:dyDescent="0.25">
      <c r="B24" t="s">
        <v>126</v>
      </c>
      <c r="L24" s="43" t="s">
        <v>91</v>
      </c>
      <c r="M24" s="44">
        <v>390.1198059163097</v>
      </c>
      <c r="N24" s="44">
        <v>0</v>
      </c>
      <c r="O24" s="44">
        <v>0</v>
      </c>
      <c r="P24" s="44">
        <v>0</v>
      </c>
      <c r="Q24" s="44">
        <v>0</v>
      </c>
      <c r="R24" s="44">
        <v>0</v>
      </c>
      <c r="S24" s="44">
        <v>0</v>
      </c>
      <c r="T24" s="44">
        <v>0</v>
      </c>
      <c r="U24" s="44">
        <v>0.80438870401223228</v>
      </c>
    </row>
    <row r="25" spans="2:21" x14ac:dyDescent="0.25">
      <c r="B25" t="s">
        <v>128</v>
      </c>
      <c r="L25" s="43" t="s">
        <v>92</v>
      </c>
      <c r="M25" s="44">
        <v>358.56552486033758</v>
      </c>
      <c r="N25" s="44">
        <v>0.80438870401223228</v>
      </c>
      <c r="O25" s="44">
        <v>0</v>
      </c>
      <c r="P25" s="44">
        <v>0</v>
      </c>
      <c r="Q25" s="44">
        <v>0.17790595935377787</v>
      </c>
      <c r="R25" s="44">
        <v>0</v>
      </c>
      <c r="S25" s="44">
        <v>7.0874171181898307</v>
      </c>
      <c r="T25" s="44">
        <v>19.266058508393893</v>
      </c>
      <c r="U25" s="44">
        <v>6.8725442081157864</v>
      </c>
    </row>
    <row r="26" spans="2:21" x14ac:dyDescent="0.25">
      <c r="B26" t="s">
        <v>129</v>
      </c>
      <c r="L26" s="43" t="s">
        <v>93</v>
      </c>
      <c r="M26" s="44">
        <v>372.76284035322101</v>
      </c>
      <c r="N26" s="44">
        <v>0.80438870401223228</v>
      </c>
      <c r="O26" s="44">
        <v>0</v>
      </c>
      <c r="P26" s="44">
        <v>0</v>
      </c>
      <c r="Q26" s="44">
        <v>0</v>
      </c>
      <c r="R26" s="44">
        <v>0</v>
      </c>
      <c r="S26" s="44">
        <v>2.2197204409641413</v>
      </c>
      <c r="T26" s="44">
        <v>10.130447118992572</v>
      </c>
      <c r="U26" s="44">
        <v>7.8128118987612662</v>
      </c>
    </row>
    <row r="27" spans="2:21" x14ac:dyDescent="0.25">
      <c r="B27" t="s">
        <v>130</v>
      </c>
      <c r="L27" s="45" t="s">
        <v>94</v>
      </c>
      <c r="M27" s="46">
        <v>362.22537679903542</v>
      </c>
      <c r="N27" s="46">
        <v>0.80438870401223228</v>
      </c>
      <c r="O27" s="46">
        <v>0</v>
      </c>
      <c r="P27" s="46">
        <v>0</v>
      </c>
      <c r="Q27" s="46">
        <v>0</v>
      </c>
      <c r="R27" s="46">
        <v>0.95636915754789908</v>
      </c>
      <c r="S27" s="46">
        <v>5.8015192247169187</v>
      </c>
      <c r="T27" s="46">
        <v>16.266036138229111</v>
      </c>
      <c r="U27" s="46">
        <v>7.6765184924094862</v>
      </c>
    </row>
    <row r="39" spans="12:22" ht="38.25" x14ac:dyDescent="0.25">
      <c r="L39" s="210" t="s">
        <v>0</v>
      </c>
      <c r="M39" s="39" t="s">
        <v>76</v>
      </c>
      <c r="N39" s="39" t="s">
        <v>77</v>
      </c>
      <c r="O39" s="39" t="s">
        <v>78</v>
      </c>
      <c r="P39" s="39" t="s">
        <v>79</v>
      </c>
      <c r="Q39" s="39" t="s">
        <v>80</v>
      </c>
      <c r="R39" s="39" t="s">
        <v>81</v>
      </c>
      <c r="S39" s="39" t="s">
        <v>82</v>
      </c>
      <c r="T39" s="39" t="s">
        <v>83</v>
      </c>
      <c r="U39" s="39" t="s">
        <v>84</v>
      </c>
    </row>
    <row r="40" spans="12:22" x14ac:dyDescent="0.25">
      <c r="L40" s="211"/>
      <c r="M40" s="39" t="s">
        <v>1</v>
      </c>
      <c r="N40" s="39" t="s">
        <v>1</v>
      </c>
      <c r="O40" s="39" t="s">
        <v>1</v>
      </c>
      <c r="P40" s="39" t="s">
        <v>1</v>
      </c>
      <c r="Q40" s="39" t="s">
        <v>1</v>
      </c>
      <c r="R40" s="39" t="s">
        <v>1</v>
      </c>
      <c r="S40" s="39" t="s">
        <v>1</v>
      </c>
      <c r="T40" s="39" t="s">
        <v>1</v>
      </c>
      <c r="U40" s="39" t="s">
        <v>1</v>
      </c>
      <c r="V40" s="40"/>
    </row>
    <row r="41" spans="12:22" x14ac:dyDescent="0.25">
      <c r="L41" s="41" t="s">
        <v>85</v>
      </c>
      <c r="M41" s="42">
        <v>125.7817949029841</v>
      </c>
      <c r="N41" s="42">
        <v>32.873578532771177</v>
      </c>
      <c r="O41" s="42">
        <v>23.152443756556053</v>
      </c>
      <c r="P41" s="42">
        <v>17.771193880486628</v>
      </c>
      <c r="Q41" s="42">
        <v>31.800446710545142</v>
      </c>
      <c r="R41" s="42">
        <v>37.859523326596083</v>
      </c>
      <c r="S41" s="42">
        <v>54.831095317825621</v>
      </c>
      <c r="T41" s="42">
        <v>59.054532556588867</v>
      </c>
      <c r="U41" s="42">
        <v>7.2530124984324358</v>
      </c>
      <c r="V41" s="40"/>
    </row>
    <row r="42" spans="12:22" x14ac:dyDescent="0.25">
      <c r="L42" s="43" t="s">
        <v>86</v>
      </c>
      <c r="M42" s="44">
        <v>27.243145874289393</v>
      </c>
      <c r="N42" s="44">
        <v>38.730351217447385</v>
      </c>
      <c r="O42" s="44">
        <v>17.333896293423905</v>
      </c>
      <c r="P42" s="44">
        <v>16.01455623410239</v>
      </c>
      <c r="Q42" s="44">
        <v>36.716936618417925</v>
      </c>
      <c r="R42" s="44">
        <v>55.940546428332759</v>
      </c>
      <c r="S42" s="44">
        <v>74.662053935876216</v>
      </c>
      <c r="T42" s="44">
        <v>104.99859882126805</v>
      </c>
      <c r="U42" s="44">
        <v>21.285734388779687</v>
      </c>
      <c r="V42" s="40"/>
    </row>
    <row r="43" spans="12:22" x14ac:dyDescent="0.25">
      <c r="L43" s="43" t="s">
        <v>87</v>
      </c>
      <c r="M43" s="44">
        <v>137.09061903837528</v>
      </c>
      <c r="N43" s="44">
        <v>4.6742510061531348</v>
      </c>
      <c r="O43" s="44">
        <v>0</v>
      </c>
      <c r="P43" s="44">
        <v>3.0241091449763737</v>
      </c>
      <c r="Q43" s="44">
        <v>2.9444650781327235</v>
      </c>
      <c r="R43" s="44">
        <v>35.288471165474142</v>
      </c>
      <c r="S43" s="44">
        <v>54.755085821757525</v>
      </c>
      <c r="T43" s="44">
        <v>114.62520350520285</v>
      </c>
      <c r="U43" s="44">
        <v>40.79670478978155</v>
      </c>
      <c r="V43" s="40"/>
    </row>
    <row r="44" spans="12:22" x14ac:dyDescent="0.25">
      <c r="L44" s="43" t="s">
        <v>88</v>
      </c>
      <c r="M44" s="44">
        <v>265.44720292463495</v>
      </c>
      <c r="N44" s="44">
        <v>0.80438870401223228</v>
      </c>
      <c r="O44" s="44">
        <v>0</v>
      </c>
      <c r="P44" s="44">
        <v>0</v>
      </c>
      <c r="Q44" s="44">
        <v>6.1310479606419319</v>
      </c>
      <c r="R44" s="44">
        <v>4.7446709232086324</v>
      </c>
      <c r="S44" s="44">
        <v>24.464715978942888</v>
      </c>
      <c r="T44" s="44">
        <v>65.27712852222129</v>
      </c>
      <c r="U44" s="44">
        <v>23.643498686239781</v>
      </c>
      <c r="V44" s="40"/>
    </row>
    <row r="45" spans="12:22" x14ac:dyDescent="0.25">
      <c r="L45" s="43" t="s">
        <v>89</v>
      </c>
      <c r="M45" s="44">
        <v>369.77517380922512</v>
      </c>
      <c r="N45" s="44">
        <v>0</v>
      </c>
      <c r="O45" s="44">
        <v>0</v>
      </c>
      <c r="P45" s="44">
        <v>0</v>
      </c>
      <c r="Q45" s="44">
        <v>0</v>
      </c>
      <c r="R45" s="44">
        <v>0</v>
      </c>
      <c r="S45" s="44">
        <v>3.2175548160489291</v>
      </c>
      <c r="T45" s="44">
        <v>10.005093644413005</v>
      </c>
      <c r="U45" s="44">
        <v>9.9279975422517435</v>
      </c>
      <c r="V45" s="40"/>
    </row>
    <row r="46" spans="12:22" x14ac:dyDescent="0.25">
      <c r="L46" s="43" t="s">
        <v>90</v>
      </c>
      <c r="M46" s="44">
        <v>389.20793796333396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4">
        <v>3.7178818486052356</v>
      </c>
      <c r="U46" s="44">
        <v>0.80438870401223228</v>
      </c>
      <c r="V46" s="40"/>
    </row>
    <row r="47" spans="12:22" x14ac:dyDescent="0.25">
      <c r="L47" s="43" t="s">
        <v>91</v>
      </c>
      <c r="M47" s="44">
        <v>390.1198059163097</v>
      </c>
      <c r="N47" s="44">
        <v>0</v>
      </c>
      <c r="O47" s="44">
        <v>0</v>
      </c>
      <c r="P47" s="44">
        <v>0</v>
      </c>
      <c r="Q47" s="44">
        <v>0</v>
      </c>
      <c r="R47" s="44">
        <v>0</v>
      </c>
      <c r="S47" s="44">
        <v>0</v>
      </c>
      <c r="T47" s="44">
        <v>0</v>
      </c>
      <c r="U47" s="44">
        <v>0.80438870401223228</v>
      </c>
      <c r="V47" s="40"/>
    </row>
    <row r="48" spans="12:22" x14ac:dyDescent="0.25">
      <c r="L48" s="43" t="s">
        <v>92</v>
      </c>
      <c r="M48" s="44">
        <v>358.56552486033758</v>
      </c>
      <c r="N48" s="44">
        <v>0.80438870401223228</v>
      </c>
      <c r="O48" s="44">
        <v>0</v>
      </c>
      <c r="P48" s="44">
        <v>0</v>
      </c>
      <c r="Q48" s="44">
        <v>0.17790595935377787</v>
      </c>
      <c r="R48" s="44">
        <v>0</v>
      </c>
      <c r="S48" s="44">
        <v>7.0874171181898307</v>
      </c>
      <c r="T48" s="44">
        <v>19.266058508393893</v>
      </c>
      <c r="U48" s="44">
        <v>6.8725442081157864</v>
      </c>
      <c r="V48" s="40"/>
    </row>
    <row r="49" spans="12:22" x14ac:dyDescent="0.25">
      <c r="L49" s="43" t="s">
        <v>93</v>
      </c>
      <c r="M49" s="44">
        <v>372.76284035322101</v>
      </c>
      <c r="N49" s="44">
        <v>0.80438870401223228</v>
      </c>
      <c r="O49" s="44">
        <v>0</v>
      </c>
      <c r="P49" s="44">
        <v>0</v>
      </c>
      <c r="Q49" s="44">
        <v>0</v>
      </c>
      <c r="R49" s="44">
        <v>0</v>
      </c>
      <c r="S49" s="44">
        <v>2.2197204409641413</v>
      </c>
      <c r="T49" s="44">
        <v>10.130447118992572</v>
      </c>
      <c r="U49" s="44">
        <v>7.8128118987612662</v>
      </c>
      <c r="V49" s="40"/>
    </row>
    <row r="50" spans="12:22" x14ac:dyDescent="0.25">
      <c r="L50" s="45" t="s">
        <v>94</v>
      </c>
      <c r="M50" s="46">
        <v>362.22537679903542</v>
      </c>
      <c r="N50" s="46">
        <v>0.80438870401223228</v>
      </c>
      <c r="O50" s="46">
        <v>0</v>
      </c>
      <c r="P50" s="46">
        <v>0</v>
      </c>
      <c r="Q50" s="46">
        <v>0</v>
      </c>
      <c r="R50" s="46">
        <v>0.95636915754789908</v>
      </c>
      <c r="S50" s="46">
        <v>5.8015192247169187</v>
      </c>
      <c r="T50" s="46">
        <v>16.266036138229111</v>
      </c>
      <c r="U50" s="46">
        <v>7.6765184924094862</v>
      </c>
      <c r="V50" s="40"/>
    </row>
    <row r="51" spans="12:22" x14ac:dyDescent="0.25">
      <c r="V51" s="40"/>
    </row>
    <row r="53" spans="12:22" x14ac:dyDescent="0.25">
      <c r="L53" s="95" t="s">
        <v>52</v>
      </c>
    </row>
    <row r="54" spans="12:22" x14ac:dyDescent="0.25">
      <c r="L54" s="95" t="s">
        <v>53</v>
      </c>
    </row>
    <row r="55" spans="12:22" x14ac:dyDescent="0.25">
      <c r="L55" s="95" t="s">
        <v>95</v>
      </c>
    </row>
    <row r="56" spans="12:22" x14ac:dyDescent="0.25">
      <c r="L56" s="95" t="s">
        <v>59</v>
      </c>
    </row>
    <row r="57" spans="12:22" x14ac:dyDescent="0.25">
      <c r="L57" s="95" t="s">
        <v>96</v>
      </c>
    </row>
    <row r="58" spans="12:22" x14ac:dyDescent="0.25">
      <c r="L58" s="95" t="s">
        <v>97</v>
      </c>
    </row>
    <row r="59" spans="12:22" x14ac:dyDescent="0.25">
      <c r="L59" s="95" t="s">
        <v>98</v>
      </c>
    </row>
    <row r="60" spans="12:22" x14ac:dyDescent="0.25">
      <c r="L60" s="95" t="s">
        <v>99</v>
      </c>
    </row>
    <row r="61" spans="12:22" x14ac:dyDescent="0.25">
      <c r="L61" s="95" t="s">
        <v>100</v>
      </c>
    </row>
    <row r="62" spans="12:22" x14ac:dyDescent="0.25">
      <c r="L62" s="95" t="s">
        <v>101</v>
      </c>
    </row>
    <row r="63" spans="12:22" x14ac:dyDescent="0.25">
      <c r="L63" s="95" t="s">
        <v>75</v>
      </c>
    </row>
    <row r="64" spans="12:22" x14ac:dyDescent="0.25">
      <c r="L64" s="95"/>
    </row>
    <row r="65" spans="12:12" x14ac:dyDescent="0.25">
      <c r="L65" s="95"/>
    </row>
    <row r="66" spans="12:12" x14ac:dyDescent="0.25">
      <c r="L66" s="95" t="s">
        <v>136</v>
      </c>
    </row>
    <row r="67" spans="12:12" x14ac:dyDescent="0.25">
      <c r="L67" s="95" t="s">
        <v>137</v>
      </c>
    </row>
    <row r="68" spans="12:12" x14ac:dyDescent="0.25">
      <c r="L68" s="95" t="s">
        <v>138</v>
      </c>
    </row>
    <row r="69" spans="12:12" x14ac:dyDescent="0.25">
      <c r="L69" s="95" t="s">
        <v>139</v>
      </c>
    </row>
    <row r="70" spans="12:12" x14ac:dyDescent="0.25">
      <c r="L70" s="95" t="s">
        <v>140</v>
      </c>
    </row>
    <row r="71" spans="12:12" x14ac:dyDescent="0.25">
      <c r="L71" s="95" t="s">
        <v>141</v>
      </c>
    </row>
    <row r="72" spans="12:12" x14ac:dyDescent="0.25">
      <c r="L72" s="95" t="s">
        <v>142</v>
      </c>
    </row>
    <row r="73" spans="12:12" x14ac:dyDescent="0.25">
      <c r="L73" s="95" t="s">
        <v>143</v>
      </c>
    </row>
    <row r="74" spans="12:12" x14ac:dyDescent="0.25">
      <c r="L74" s="95" t="s">
        <v>144</v>
      </c>
    </row>
    <row r="75" spans="12:12" x14ac:dyDescent="0.25">
      <c r="L75" s="95" t="s">
        <v>145</v>
      </c>
    </row>
    <row r="76" spans="12:12" x14ac:dyDescent="0.25">
      <c r="L76" s="95" t="s">
        <v>75</v>
      </c>
    </row>
  </sheetData>
  <sheetProtection sheet="1" objects="1" scenarios="1"/>
  <mergeCells count="6">
    <mergeCell ref="B2:B3"/>
    <mergeCell ref="L16:L17"/>
    <mergeCell ref="L39:L40"/>
    <mergeCell ref="F2:H2"/>
    <mergeCell ref="C2:C3"/>
    <mergeCell ref="D2:E2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2"/>
  <sheetViews>
    <sheetView workbookViewId="0">
      <selection activeCell="O30" sqref="O30"/>
    </sheetView>
  </sheetViews>
  <sheetFormatPr defaultRowHeight="15" x14ac:dyDescent="0.25"/>
  <cols>
    <col min="2" max="2" width="20.28515625" customWidth="1"/>
    <col min="11" max="11" width="19" bestFit="1" customWidth="1"/>
  </cols>
  <sheetData>
    <row r="1" spans="2:14" ht="15.75" thickBot="1" x14ac:dyDescent="0.3"/>
    <row r="2" spans="2:14" ht="25.5" customHeight="1" x14ac:dyDescent="0.25">
      <c r="B2" s="218" t="s">
        <v>114</v>
      </c>
      <c r="C2" s="220" t="s">
        <v>107</v>
      </c>
      <c r="D2" s="222" t="s">
        <v>108</v>
      </c>
      <c r="E2" s="222" t="s">
        <v>109</v>
      </c>
      <c r="F2" s="222" t="s">
        <v>110</v>
      </c>
      <c r="G2" s="222" t="s">
        <v>111</v>
      </c>
      <c r="H2" s="212" t="s">
        <v>112</v>
      </c>
      <c r="I2" s="75"/>
      <c r="J2" s="214" t="s">
        <v>122</v>
      </c>
      <c r="K2" s="215"/>
    </row>
    <row r="3" spans="2:14" ht="15.75" thickBot="1" x14ac:dyDescent="0.3">
      <c r="B3" s="219"/>
      <c r="C3" s="221"/>
      <c r="D3" s="223"/>
      <c r="E3" s="223"/>
      <c r="F3" s="223"/>
      <c r="G3" s="223"/>
      <c r="H3" s="213"/>
      <c r="I3" s="75"/>
      <c r="J3" s="216"/>
      <c r="K3" s="217"/>
      <c r="N3" s="95" t="s">
        <v>52</v>
      </c>
    </row>
    <row r="4" spans="2:14" x14ac:dyDescent="0.25">
      <c r="B4" s="91" t="s">
        <v>115</v>
      </c>
      <c r="C4" s="92">
        <v>9.0258039388207197E-3</v>
      </c>
      <c r="D4" s="93">
        <v>1.7061950709461909E-2</v>
      </c>
      <c r="E4" s="93">
        <v>3.8971274661592691E-2</v>
      </c>
      <c r="F4" s="93">
        <v>0.29401963690492783</v>
      </c>
      <c r="G4" s="93">
        <v>0.54875351740230716</v>
      </c>
      <c r="H4" s="94">
        <v>9.2167816382885293E-2</v>
      </c>
      <c r="I4" s="75"/>
      <c r="J4" s="82">
        <f>SUM(F4:G4)</f>
        <v>0.84277315430723498</v>
      </c>
      <c r="K4" s="83" t="s">
        <v>115</v>
      </c>
      <c r="N4" s="95" t="s">
        <v>53</v>
      </c>
    </row>
    <row r="5" spans="2:14" x14ac:dyDescent="0.25">
      <c r="B5" s="84" t="s">
        <v>116</v>
      </c>
      <c r="C5" s="89">
        <v>2.7479466162910228E-2</v>
      </c>
      <c r="D5" s="76">
        <v>1.4964583620676456E-2</v>
      </c>
      <c r="E5" s="76">
        <v>4.9192451348317914E-2</v>
      </c>
      <c r="F5" s="76">
        <v>0.32064168584173858</v>
      </c>
      <c r="G5" s="76">
        <v>0.52096995357255838</v>
      </c>
      <c r="H5" s="85">
        <v>6.6751859453793763E-2</v>
      </c>
      <c r="I5" s="75"/>
      <c r="J5" s="78">
        <f t="shared" ref="J5:J10" si="0">SUM(F5:G5)</f>
        <v>0.84161163941429695</v>
      </c>
      <c r="K5" s="79" t="s">
        <v>116</v>
      </c>
      <c r="N5" s="95" t="s">
        <v>131</v>
      </c>
    </row>
    <row r="6" spans="2:14" x14ac:dyDescent="0.25">
      <c r="B6" s="84" t="s">
        <v>117</v>
      </c>
      <c r="C6" s="89">
        <v>4.7688136854362836E-2</v>
      </c>
      <c r="D6" s="76">
        <v>1.8193124994477589E-2</v>
      </c>
      <c r="E6" s="76">
        <v>4.8779479113305053E-2</v>
      </c>
      <c r="F6" s="76">
        <v>0.22528158231191481</v>
      </c>
      <c r="G6" s="76">
        <v>0.53366192897376308</v>
      </c>
      <c r="H6" s="85">
        <v>0.12639574775217285</v>
      </c>
      <c r="I6" s="75"/>
      <c r="J6" s="78">
        <f t="shared" si="0"/>
        <v>0.75894351128567794</v>
      </c>
      <c r="K6" s="79" t="s">
        <v>117</v>
      </c>
      <c r="N6" s="95" t="s">
        <v>59</v>
      </c>
    </row>
    <row r="7" spans="2:14" x14ac:dyDescent="0.25">
      <c r="B7" s="84" t="s">
        <v>118</v>
      </c>
      <c r="C7" s="89">
        <v>3.2380743046111847E-2</v>
      </c>
      <c r="D7" s="76">
        <v>1.605438961528927E-2</v>
      </c>
      <c r="E7" s="76">
        <v>4.5951892172135862E-2</v>
      </c>
      <c r="F7" s="76">
        <v>0.28462775052600509</v>
      </c>
      <c r="G7" s="76">
        <v>0.55731921400685369</v>
      </c>
      <c r="H7" s="85">
        <v>6.3666010633600043E-2</v>
      </c>
      <c r="I7" s="75"/>
      <c r="J7" s="78">
        <f t="shared" si="0"/>
        <v>0.84194696453285878</v>
      </c>
      <c r="K7" s="79" t="s">
        <v>118</v>
      </c>
      <c r="N7" s="95" t="s">
        <v>132</v>
      </c>
    </row>
    <row r="8" spans="2:14" x14ac:dyDescent="0.25">
      <c r="B8" s="84" t="s">
        <v>119</v>
      </c>
      <c r="C8" s="89">
        <v>3.8276229755414261E-2</v>
      </c>
      <c r="D8" s="76">
        <v>2.8858844684534195E-2</v>
      </c>
      <c r="E8" s="76">
        <v>0.14221663933813861</v>
      </c>
      <c r="F8" s="76">
        <v>0.27316427591500242</v>
      </c>
      <c r="G8" s="76">
        <v>0.43304546993401322</v>
      </c>
      <c r="H8" s="85">
        <v>8.4438540372892917E-2</v>
      </c>
      <c r="I8" s="75"/>
      <c r="J8" s="78">
        <f t="shared" si="0"/>
        <v>0.70620974584901564</v>
      </c>
      <c r="K8" s="79" t="s">
        <v>119</v>
      </c>
      <c r="N8" s="95" t="s">
        <v>133</v>
      </c>
    </row>
    <row r="9" spans="2:14" x14ac:dyDescent="0.25">
      <c r="B9" s="84" t="s">
        <v>120</v>
      </c>
      <c r="C9" s="89">
        <v>6.6919993123866456E-2</v>
      </c>
      <c r="D9" s="76">
        <v>0.10580910351393256</v>
      </c>
      <c r="E9" s="76">
        <v>0.14534104734388179</v>
      </c>
      <c r="F9" s="76">
        <v>0.23147912020788752</v>
      </c>
      <c r="G9" s="76">
        <v>0.36018279550974031</v>
      </c>
      <c r="H9" s="85">
        <v>9.0267940300686828E-2</v>
      </c>
      <c r="I9" s="75"/>
      <c r="J9" s="78">
        <f t="shared" si="0"/>
        <v>0.59166191571762783</v>
      </c>
      <c r="K9" s="79" t="s">
        <v>120</v>
      </c>
      <c r="N9" s="95" t="s">
        <v>134</v>
      </c>
    </row>
    <row r="10" spans="2:14" ht="15.75" thickBot="1" x14ac:dyDescent="0.3">
      <c r="B10" s="86" t="s">
        <v>121</v>
      </c>
      <c r="C10" s="90">
        <v>0.10315977944583095</v>
      </c>
      <c r="D10" s="87">
        <v>0.11746640733105033</v>
      </c>
      <c r="E10" s="87">
        <v>0.13787182673723841</v>
      </c>
      <c r="F10" s="87">
        <v>0.31088586393772927</v>
      </c>
      <c r="G10" s="87">
        <v>0.17875589486187729</v>
      </c>
      <c r="H10" s="88">
        <v>0.15186022768626953</v>
      </c>
      <c r="I10" s="75"/>
      <c r="J10" s="80">
        <f t="shared" si="0"/>
        <v>0.48964175879960659</v>
      </c>
      <c r="K10" s="81" t="s">
        <v>121</v>
      </c>
      <c r="N10" s="95" t="s">
        <v>99</v>
      </c>
    </row>
    <row r="11" spans="2:14" x14ac:dyDescent="0.25">
      <c r="N11" s="95" t="s">
        <v>135</v>
      </c>
    </row>
    <row r="12" spans="2:14" x14ac:dyDescent="0.25">
      <c r="N12" s="95" t="s">
        <v>75</v>
      </c>
    </row>
  </sheetData>
  <sheetProtection sheet="1" objects="1" scenarios="1"/>
  <mergeCells count="8">
    <mergeCell ref="H2:H3"/>
    <mergeCell ref="J2:K3"/>
    <mergeCell ref="B2:B3"/>
    <mergeCell ref="C2:C3"/>
    <mergeCell ref="D2:D3"/>
    <mergeCell ref="E2:E3"/>
    <mergeCell ref="F2:F3"/>
    <mergeCell ref="G2:G3"/>
  </mergeCells>
  <pageMargins left="0.7" right="0.7" top="0.78740157499999996" bottom="0.78740157499999996" header="0.3" footer="0.3"/>
  <ignoredErrors>
    <ignoredError sqref="J4:J10" formulaRange="1"/>
  </ignoredError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J19"/>
  <sheetViews>
    <sheetView workbookViewId="0"/>
  </sheetViews>
  <sheetFormatPr defaultRowHeight="15" x14ac:dyDescent="0.25"/>
  <cols>
    <col min="2" max="2" width="38.140625" bestFit="1" customWidth="1"/>
  </cols>
  <sheetData>
    <row r="2" spans="2:62" hidden="1" x14ac:dyDescent="0.25">
      <c r="B2" s="224" t="s">
        <v>146</v>
      </c>
      <c r="C2" s="224"/>
      <c r="D2" s="224"/>
      <c r="E2" s="224"/>
      <c r="F2" s="224"/>
      <c r="G2" s="224" t="s">
        <v>147</v>
      </c>
      <c r="H2" s="224"/>
      <c r="I2" s="224"/>
      <c r="J2" s="224"/>
      <c r="K2" s="224"/>
      <c r="L2" s="224" t="s">
        <v>148</v>
      </c>
      <c r="M2" s="224"/>
      <c r="N2" s="224"/>
      <c r="O2" s="224"/>
      <c r="P2" s="224"/>
      <c r="Q2" s="224" t="s">
        <v>149</v>
      </c>
      <c r="R2" s="224"/>
      <c r="S2" s="224"/>
      <c r="T2" s="224"/>
      <c r="U2" s="224"/>
      <c r="V2" s="224" t="s">
        <v>150</v>
      </c>
      <c r="W2" s="224"/>
      <c r="X2" s="224"/>
      <c r="Y2" s="224"/>
      <c r="Z2" s="224"/>
      <c r="AA2" s="224" t="s">
        <v>151</v>
      </c>
      <c r="AB2" s="224"/>
      <c r="AC2" s="224"/>
      <c r="AD2" s="224"/>
      <c r="AE2" s="224"/>
      <c r="AF2" s="224" t="s">
        <v>152</v>
      </c>
      <c r="AG2" s="224"/>
      <c r="AH2" s="224"/>
      <c r="AI2" s="224"/>
      <c r="AJ2" s="224"/>
      <c r="AK2" s="224" t="s">
        <v>153</v>
      </c>
      <c r="AL2" s="224"/>
      <c r="AM2" s="224"/>
      <c r="AN2" s="224"/>
      <c r="AO2" s="224"/>
      <c r="AP2" s="224" t="s">
        <v>154</v>
      </c>
      <c r="AQ2" s="224"/>
      <c r="AR2" s="224"/>
      <c r="AS2" s="224"/>
      <c r="AT2" s="224"/>
      <c r="AU2" s="224" t="s">
        <v>155</v>
      </c>
      <c r="AV2" s="224"/>
      <c r="AW2" s="224"/>
      <c r="AX2" s="224"/>
      <c r="AY2" s="224"/>
      <c r="AZ2" s="224" t="s">
        <v>156</v>
      </c>
      <c r="BA2" s="224"/>
      <c r="BB2" s="224"/>
      <c r="BC2" s="224"/>
      <c r="BD2" s="224"/>
      <c r="BE2" s="224" t="s">
        <v>157</v>
      </c>
      <c r="BF2" s="224"/>
      <c r="BG2" s="224"/>
      <c r="BH2" s="224"/>
      <c r="BI2" s="224"/>
      <c r="BJ2" s="96"/>
    </row>
    <row r="3" spans="2:62" ht="25.5" hidden="1" x14ac:dyDescent="0.25">
      <c r="B3" s="97" t="s">
        <v>158</v>
      </c>
      <c r="C3" s="97" t="s">
        <v>159</v>
      </c>
      <c r="D3" s="97" t="s">
        <v>160</v>
      </c>
      <c r="E3" s="97" t="s">
        <v>161</v>
      </c>
      <c r="F3" s="97" t="s">
        <v>112</v>
      </c>
      <c r="G3" s="97" t="s">
        <v>158</v>
      </c>
      <c r="H3" s="97" t="s">
        <v>159</v>
      </c>
      <c r="I3" s="97" t="s">
        <v>160</v>
      </c>
      <c r="J3" s="97" t="s">
        <v>161</v>
      </c>
      <c r="K3" s="97" t="s">
        <v>112</v>
      </c>
      <c r="L3" s="97" t="s">
        <v>158</v>
      </c>
      <c r="M3" s="97" t="s">
        <v>159</v>
      </c>
      <c r="N3" s="97" t="s">
        <v>160</v>
      </c>
      <c r="O3" s="97" t="s">
        <v>161</v>
      </c>
      <c r="P3" s="97" t="s">
        <v>112</v>
      </c>
      <c r="Q3" s="97" t="s">
        <v>158</v>
      </c>
      <c r="R3" s="97" t="s">
        <v>159</v>
      </c>
      <c r="S3" s="97" t="s">
        <v>160</v>
      </c>
      <c r="T3" s="97" t="s">
        <v>161</v>
      </c>
      <c r="U3" s="97" t="s">
        <v>112</v>
      </c>
      <c r="V3" s="97" t="s">
        <v>158</v>
      </c>
      <c r="W3" s="97" t="s">
        <v>159</v>
      </c>
      <c r="X3" s="97" t="s">
        <v>160</v>
      </c>
      <c r="Y3" s="97" t="s">
        <v>161</v>
      </c>
      <c r="Z3" s="97" t="s">
        <v>112</v>
      </c>
      <c r="AA3" s="97" t="s">
        <v>158</v>
      </c>
      <c r="AB3" s="97" t="s">
        <v>159</v>
      </c>
      <c r="AC3" s="97" t="s">
        <v>160</v>
      </c>
      <c r="AD3" s="97" t="s">
        <v>161</v>
      </c>
      <c r="AE3" s="97" t="s">
        <v>112</v>
      </c>
      <c r="AF3" s="97" t="s">
        <v>158</v>
      </c>
      <c r="AG3" s="97" t="s">
        <v>159</v>
      </c>
      <c r="AH3" s="97" t="s">
        <v>160</v>
      </c>
      <c r="AI3" s="97" t="s">
        <v>161</v>
      </c>
      <c r="AJ3" s="97" t="s">
        <v>112</v>
      </c>
      <c r="AK3" s="97" t="s">
        <v>158</v>
      </c>
      <c r="AL3" s="97" t="s">
        <v>159</v>
      </c>
      <c r="AM3" s="97" t="s">
        <v>160</v>
      </c>
      <c r="AN3" s="97" t="s">
        <v>161</v>
      </c>
      <c r="AO3" s="97" t="s">
        <v>112</v>
      </c>
      <c r="AP3" s="97" t="s">
        <v>158</v>
      </c>
      <c r="AQ3" s="97" t="s">
        <v>159</v>
      </c>
      <c r="AR3" s="97" t="s">
        <v>160</v>
      </c>
      <c r="AS3" s="97" t="s">
        <v>161</v>
      </c>
      <c r="AT3" s="97" t="s">
        <v>112</v>
      </c>
      <c r="AU3" s="97" t="s">
        <v>158</v>
      </c>
      <c r="AV3" s="97" t="s">
        <v>159</v>
      </c>
      <c r="AW3" s="97" t="s">
        <v>160</v>
      </c>
      <c r="AX3" s="97" t="s">
        <v>161</v>
      </c>
      <c r="AY3" s="97" t="s">
        <v>112</v>
      </c>
      <c r="AZ3" s="97" t="s">
        <v>158</v>
      </c>
      <c r="BA3" s="97" t="s">
        <v>159</v>
      </c>
      <c r="BB3" s="97" t="s">
        <v>160</v>
      </c>
      <c r="BC3" s="97" t="s">
        <v>161</v>
      </c>
      <c r="BD3" s="97" t="s">
        <v>112</v>
      </c>
      <c r="BE3" s="97" t="s">
        <v>158</v>
      </c>
      <c r="BF3" s="97" t="s">
        <v>159</v>
      </c>
      <c r="BG3" s="97" t="s">
        <v>160</v>
      </c>
      <c r="BH3" s="97" t="s">
        <v>161</v>
      </c>
      <c r="BI3" s="97" t="s">
        <v>112</v>
      </c>
      <c r="BJ3" s="96"/>
    </row>
    <row r="4" spans="2:62" hidden="1" x14ac:dyDescent="0.25">
      <c r="B4" s="97" t="s">
        <v>113</v>
      </c>
      <c r="C4" s="97" t="s">
        <v>113</v>
      </c>
      <c r="D4" s="97" t="s">
        <v>113</v>
      </c>
      <c r="E4" s="97" t="s">
        <v>113</v>
      </c>
      <c r="F4" s="97" t="s">
        <v>113</v>
      </c>
      <c r="G4" s="97" t="s">
        <v>113</v>
      </c>
      <c r="H4" s="97" t="s">
        <v>113</v>
      </c>
      <c r="I4" s="97" t="s">
        <v>113</v>
      </c>
      <c r="J4" s="97" t="s">
        <v>113</v>
      </c>
      <c r="K4" s="97" t="s">
        <v>113</v>
      </c>
      <c r="L4" s="97" t="s">
        <v>113</v>
      </c>
      <c r="M4" s="97" t="s">
        <v>113</v>
      </c>
      <c r="N4" s="97" t="s">
        <v>113</v>
      </c>
      <c r="O4" s="97" t="s">
        <v>113</v>
      </c>
      <c r="P4" s="97" t="s">
        <v>113</v>
      </c>
      <c r="Q4" s="97" t="s">
        <v>113</v>
      </c>
      <c r="R4" s="97" t="s">
        <v>113</v>
      </c>
      <c r="S4" s="97" t="s">
        <v>113</v>
      </c>
      <c r="T4" s="97" t="s">
        <v>113</v>
      </c>
      <c r="U4" s="97" t="s">
        <v>113</v>
      </c>
      <c r="V4" s="97" t="s">
        <v>113</v>
      </c>
      <c r="W4" s="97" t="s">
        <v>113</v>
      </c>
      <c r="X4" s="97" t="s">
        <v>113</v>
      </c>
      <c r="Y4" s="97" t="s">
        <v>113</v>
      </c>
      <c r="Z4" s="97" t="s">
        <v>113</v>
      </c>
      <c r="AA4" s="97" t="s">
        <v>113</v>
      </c>
      <c r="AB4" s="97" t="s">
        <v>113</v>
      </c>
      <c r="AC4" s="97" t="s">
        <v>113</v>
      </c>
      <c r="AD4" s="97" t="s">
        <v>113</v>
      </c>
      <c r="AE4" s="97" t="s">
        <v>113</v>
      </c>
      <c r="AF4" s="97" t="s">
        <v>113</v>
      </c>
      <c r="AG4" s="97" t="s">
        <v>113</v>
      </c>
      <c r="AH4" s="97" t="s">
        <v>113</v>
      </c>
      <c r="AI4" s="97" t="s">
        <v>113</v>
      </c>
      <c r="AJ4" s="97" t="s">
        <v>113</v>
      </c>
      <c r="AK4" s="97" t="s">
        <v>113</v>
      </c>
      <c r="AL4" s="97" t="s">
        <v>113</v>
      </c>
      <c r="AM4" s="97" t="s">
        <v>113</v>
      </c>
      <c r="AN4" s="97" t="s">
        <v>113</v>
      </c>
      <c r="AO4" s="97" t="s">
        <v>113</v>
      </c>
      <c r="AP4" s="97" t="s">
        <v>113</v>
      </c>
      <c r="AQ4" s="97" t="s">
        <v>113</v>
      </c>
      <c r="AR4" s="97" t="s">
        <v>113</v>
      </c>
      <c r="AS4" s="97" t="s">
        <v>113</v>
      </c>
      <c r="AT4" s="97" t="s">
        <v>113</v>
      </c>
      <c r="AU4" s="97" t="s">
        <v>113</v>
      </c>
      <c r="AV4" s="97" t="s">
        <v>113</v>
      </c>
      <c r="AW4" s="97" t="s">
        <v>113</v>
      </c>
      <c r="AX4" s="97" t="s">
        <v>113</v>
      </c>
      <c r="AY4" s="97" t="s">
        <v>113</v>
      </c>
      <c r="AZ4" s="97" t="s">
        <v>113</v>
      </c>
      <c r="BA4" s="97" t="s">
        <v>113</v>
      </c>
      <c r="BB4" s="97" t="s">
        <v>113</v>
      </c>
      <c r="BC4" s="97" t="s">
        <v>113</v>
      </c>
      <c r="BD4" s="97" t="s">
        <v>113</v>
      </c>
      <c r="BE4" s="97" t="s">
        <v>113</v>
      </c>
      <c r="BF4" s="97" t="s">
        <v>113</v>
      </c>
      <c r="BG4" s="97" t="s">
        <v>113</v>
      </c>
      <c r="BH4" s="97" t="s">
        <v>113</v>
      </c>
      <c r="BI4" s="97" t="s">
        <v>113</v>
      </c>
      <c r="BJ4" s="96"/>
    </row>
    <row r="5" spans="2:62" hidden="1" x14ac:dyDescent="0.25">
      <c r="B5" s="98">
        <v>0.32050050342900138</v>
      </c>
      <c r="C5" s="98">
        <v>0.3855673093378284</v>
      </c>
      <c r="D5" s="98">
        <v>0.1757307099662607</v>
      </c>
      <c r="E5" s="98">
        <v>5.7862543014549052E-2</v>
      </c>
      <c r="F5" s="98">
        <v>6.0338934252356632E-2</v>
      </c>
      <c r="G5" s="98">
        <v>0.12857097602430703</v>
      </c>
      <c r="H5" s="98">
        <v>0.10618068282337872</v>
      </c>
      <c r="I5" s="98">
        <v>0.25319551743083657</v>
      </c>
      <c r="J5" s="98">
        <v>0.45004995429687583</v>
      </c>
      <c r="K5" s="98">
        <v>6.2002869424599337E-2</v>
      </c>
      <c r="L5" s="98">
        <v>0.20541213845506326</v>
      </c>
      <c r="M5" s="98">
        <v>0.34065151307397395</v>
      </c>
      <c r="N5" s="98">
        <v>0.27671505936194263</v>
      </c>
      <c r="O5" s="98">
        <v>0.10099490343686714</v>
      </c>
      <c r="P5" s="98">
        <v>7.6226385672149594E-2</v>
      </c>
      <c r="Q5" s="98">
        <v>5.718324708258609E-2</v>
      </c>
      <c r="R5" s="98">
        <v>0.13237359933690812</v>
      </c>
      <c r="S5" s="98">
        <v>0.31286410568924233</v>
      </c>
      <c r="T5" s="98">
        <v>0.43635017572708068</v>
      </c>
      <c r="U5" s="98">
        <v>6.1228872164179757E-2</v>
      </c>
      <c r="V5" s="98">
        <v>7.3918618765181923E-2</v>
      </c>
      <c r="W5" s="98">
        <v>0.21841508072524579</v>
      </c>
      <c r="X5" s="98">
        <v>0.36509871749576578</v>
      </c>
      <c r="Y5" s="98">
        <v>0.27450066158901848</v>
      </c>
      <c r="Z5" s="98">
        <v>6.8066921424784918E-2</v>
      </c>
      <c r="AA5" s="98">
        <v>0.24354281131242994</v>
      </c>
      <c r="AB5" s="98">
        <v>0.34144480644155129</v>
      </c>
      <c r="AC5" s="98">
        <v>0.20537319148759045</v>
      </c>
      <c r="AD5" s="98">
        <v>0.1081599666671868</v>
      </c>
      <c r="AE5" s="98">
        <v>0.10147922409123807</v>
      </c>
      <c r="AF5" s="98">
        <v>0.18729696857187189</v>
      </c>
      <c r="AG5" s="98">
        <v>0.37317928641837123</v>
      </c>
      <c r="AH5" s="98">
        <v>0.22719859083029434</v>
      </c>
      <c r="AI5" s="98">
        <v>0.12400092561737366</v>
      </c>
      <c r="AJ5" s="98">
        <v>8.8324228562086285E-2</v>
      </c>
      <c r="AK5" s="98">
        <v>6.1959247816899328E-2</v>
      </c>
      <c r="AL5" s="98">
        <v>9.387648074452104E-2</v>
      </c>
      <c r="AM5" s="98">
        <v>0.2818324730564552</v>
      </c>
      <c r="AN5" s="98">
        <v>0.46748349975583769</v>
      </c>
      <c r="AO5" s="98">
        <v>9.4848298626283759E-2</v>
      </c>
      <c r="AP5" s="98">
        <v>0.11255360186817091</v>
      </c>
      <c r="AQ5" s="98">
        <v>0.25345905292368703</v>
      </c>
      <c r="AR5" s="98">
        <v>0.26650357420009174</v>
      </c>
      <c r="AS5" s="98">
        <v>0.20110232563535202</v>
      </c>
      <c r="AT5" s="98">
        <v>0.16638144537269534</v>
      </c>
      <c r="AU5" s="98">
        <v>3.0922299924655925E-2</v>
      </c>
      <c r="AV5" s="98">
        <v>4.6383191153870441E-2</v>
      </c>
      <c r="AW5" s="98">
        <v>0.13421855053044174</v>
      </c>
      <c r="AX5" s="98">
        <v>0.65554722470807225</v>
      </c>
      <c r="AY5" s="98">
        <v>0.13292873368295854</v>
      </c>
      <c r="AZ5" s="98">
        <v>4.5348264142748194E-2</v>
      </c>
      <c r="BA5" s="98">
        <v>0.12442790773322025</v>
      </c>
      <c r="BB5" s="98">
        <v>0.2844261778878403</v>
      </c>
      <c r="BC5" s="98">
        <v>0.38864238952062669</v>
      </c>
      <c r="BD5" s="98">
        <v>0.15715526071556193</v>
      </c>
      <c r="BE5" s="98">
        <v>3.0165484505063175E-2</v>
      </c>
      <c r="BF5" s="98">
        <v>6.7931657783205316E-3</v>
      </c>
      <c r="BG5" s="98">
        <v>4.810942780573009E-2</v>
      </c>
      <c r="BH5" s="98">
        <v>0.76387086112990377</v>
      </c>
      <c r="BI5" s="98">
        <v>0.15106106078098192</v>
      </c>
      <c r="BJ5" s="96"/>
    </row>
    <row r="6" spans="2:62" hidden="1" x14ac:dyDescent="0.25"/>
    <row r="7" spans="2:62" ht="25.5" x14ac:dyDescent="0.25">
      <c r="C7" s="97" t="s">
        <v>158</v>
      </c>
      <c r="D7" s="97" t="s">
        <v>159</v>
      </c>
      <c r="E7" s="97" t="s">
        <v>160</v>
      </c>
      <c r="F7" s="97" t="s">
        <v>161</v>
      </c>
      <c r="G7" s="97" t="s">
        <v>112</v>
      </c>
    </row>
    <row r="8" spans="2:62" s="20" customFormat="1" ht="12.75" x14ac:dyDescent="0.2">
      <c r="B8" s="77" t="str">
        <f>RIGHT(K8,LEN(K8)-5)</f>
        <v>kouří příležitostně cigarety</v>
      </c>
      <c r="C8" s="77">
        <f>B5</f>
        <v>0.32050050342900138</v>
      </c>
      <c r="D8" s="77">
        <f t="shared" ref="D8:G8" si="0">C5</f>
        <v>0.3855673093378284</v>
      </c>
      <c r="E8" s="77">
        <f t="shared" si="0"/>
        <v>0.1757307099662607</v>
      </c>
      <c r="F8" s="77">
        <f t="shared" si="0"/>
        <v>5.7862543014549052E-2</v>
      </c>
      <c r="G8" s="77">
        <f t="shared" si="0"/>
        <v>6.0338934252356632E-2</v>
      </c>
      <c r="K8" s="20" t="s">
        <v>146</v>
      </c>
    </row>
    <row r="9" spans="2:62" x14ac:dyDescent="0.25">
      <c r="B9" s="77" t="str">
        <f t="shared" ref="B9:B19" si="1">RIGHT(K9,LEN(K9)-5)</f>
        <v>kouří jeden nebo více balíčků cigaret denně</v>
      </c>
      <c r="C9" s="77">
        <f>G5</f>
        <v>0.12857097602430703</v>
      </c>
      <c r="D9" s="77">
        <f>H5</f>
        <v>0.10618068282337872</v>
      </c>
      <c r="E9" s="77">
        <f>I5</f>
        <v>0.25319551743083657</v>
      </c>
      <c r="F9" s="77">
        <f>J5</f>
        <v>0.45004995429687583</v>
      </c>
      <c r="G9" s="77">
        <f>K5</f>
        <v>6.2002869424599337E-2</v>
      </c>
      <c r="K9" s="20" t="s">
        <v>147</v>
      </c>
    </row>
    <row r="10" spans="2:62" x14ac:dyDescent="0.25">
      <c r="B10" s="77" t="str">
        <f t="shared" si="1"/>
        <v>pijí 1-2 sklenice alkoholu každý den</v>
      </c>
      <c r="C10" s="77">
        <f>L5</f>
        <v>0.20541213845506326</v>
      </c>
      <c r="D10" s="77">
        <f>M5</f>
        <v>0.34065151307397395</v>
      </c>
      <c r="E10" s="77">
        <f>N5</f>
        <v>0.27671505936194263</v>
      </c>
      <c r="F10" s="77">
        <f>O5</f>
        <v>0.10099490343686714</v>
      </c>
      <c r="G10" s="77">
        <f>P5</f>
        <v>7.6226385672149594E-2</v>
      </c>
      <c r="K10" s="20" t="s">
        <v>148</v>
      </c>
    </row>
    <row r="11" spans="2:62" x14ac:dyDescent="0.25">
      <c r="B11" s="77" t="str">
        <f t="shared" si="1"/>
        <v>pijí 4 nebo 5 sklenic alkoholu téměř každý den</v>
      </c>
      <c r="C11" s="77">
        <f>Q5</f>
        <v>5.718324708258609E-2</v>
      </c>
      <c r="D11" s="77">
        <f>R5</f>
        <v>0.13237359933690812</v>
      </c>
      <c r="E11" s="77">
        <f>S5</f>
        <v>0.31286410568924233</v>
      </c>
      <c r="F11" s="77">
        <f>T5</f>
        <v>0.43635017572708068</v>
      </c>
      <c r="G11" s="77">
        <f>U5</f>
        <v>6.1228872164179757E-2</v>
      </c>
      <c r="K11" s="20" t="s">
        <v>149</v>
      </c>
    </row>
    <row r="12" spans="2:62" x14ac:dyDescent="0.25">
      <c r="B12" s="77" t="str">
        <f t="shared" si="1"/>
        <v>pijí 5 nebo více sklenic alkoholu každý víkend</v>
      </c>
      <c r="C12" s="77">
        <f>V5</f>
        <v>7.3918618765181923E-2</v>
      </c>
      <c r="D12" s="77">
        <f>W5</f>
        <v>0.21841508072524579</v>
      </c>
      <c r="E12" s="77">
        <f>X5</f>
        <v>0.36509871749576578</v>
      </c>
      <c r="F12" s="77">
        <f>Y5</f>
        <v>0.27450066158901848</v>
      </c>
      <c r="G12" s="77">
        <f>Z5</f>
        <v>6.8066921424784918E-2</v>
      </c>
      <c r="K12" s="20" t="s">
        <v>150</v>
      </c>
    </row>
    <row r="13" spans="2:62" x14ac:dyDescent="0.25">
      <c r="B13" s="77" t="str">
        <f t="shared" si="1"/>
        <v>užijí marihuanu nebo hašiš 1-2krát</v>
      </c>
      <c r="C13" s="77">
        <f>AA5</f>
        <v>0.24354281131242994</v>
      </c>
      <c r="D13" s="77">
        <f>AB5</f>
        <v>0.34144480644155129</v>
      </c>
      <c r="E13" s="77">
        <f>AC5</f>
        <v>0.20537319148759045</v>
      </c>
      <c r="F13" s="77">
        <f>AD5</f>
        <v>0.1081599666671868</v>
      </c>
      <c r="G13" s="77">
        <f>AE5</f>
        <v>0.10147922409123807</v>
      </c>
      <c r="K13" s="20" t="s">
        <v>151</v>
      </c>
    </row>
    <row r="14" spans="2:62" x14ac:dyDescent="0.25">
      <c r="B14" s="77" t="str">
        <f t="shared" si="1"/>
        <v>kouří příležitostně marihuanu nebo hašiš</v>
      </c>
      <c r="C14" s="77">
        <f>AF5</f>
        <v>0.18729696857187189</v>
      </c>
      <c r="D14" s="77">
        <f>AG5</f>
        <v>0.37317928641837123</v>
      </c>
      <c r="E14" s="77">
        <f>AH5</f>
        <v>0.22719859083029434</v>
      </c>
      <c r="F14" s="77">
        <f>AI5</f>
        <v>0.12400092561737366</v>
      </c>
      <c r="G14" s="77">
        <f>AJ5</f>
        <v>8.8324228562086285E-2</v>
      </c>
      <c r="K14" s="20" t="s">
        <v>152</v>
      </c>
    </row>
    <row r="15" spans="2:62" x14ac:dyDescent="0.25">
      <c r="B15" s="77" t="str">
        <f t="shared" si="1"/>
        <v>kouří pravidelně marihuanu nebo hašiš</v>
      </c>
      <c r="C15" s="77">
        <f>AK5</f>
        <v>6.1959247816899328E-2</v>
      </c>
      <c r="D15" s="77">
        <f>AL5</f>
        <v>9.387648074452104E-2</v>
      </c>
      <c r="E15" s="77">
        <f>AM5</f>
        <v>0.2818324730564552</v>
      </c>
      <c r="F15" s="77">
        <f>AN5</f>
        <v>0.46748349975583769</v>
      </c>
      <c r="G15" s="77">
        <f>AO5</f>
        <v>9.4848298626283759E-2</v>
      </c>
      <c r="K15" s="20" t="s">
        <v>153</v>
      </c>
    </row>
    <row r="16" spans="2:62" x14ac:dyDescent="0.25">
      <c r="B16" s="77" t="str">
        <f t="shared" si="1"/>
        <v>užijí extázi 1-2krát</v>
      </c>
      <c r="C16" s="77">
        <f>AP5</f>
        <v>0.11255360186817091</v>
      </c>
      <c r="D16" s="77">
        <f>AQ5</f>
        <v>0.25345905292368703</v>
      </c>
      <c r="E16" s="77">
        <f>AR5</f>
        <v>0.26650357420009174</v>
      </c>
      <c r="F16" s="77">
        <f>AS5</f>
        <v>0.20110232563535202</v>
      </c>
      <c r="G16" s="77">
        <f>AT5</f>
        <v>0.16638144537269534</v>
      </c>
      <c r="K16" s="20" t="s">
        <v>154</v>
      </c>
    </row>
    <row r="17" spans="2:11" x14ac:dyDescent="0.25">
      <c r="B17" s="77" t="str">
        <f t="shared" si="1"/>
        <v>užívají extázi pravidelně</v>
      </c>
      <c r="C17" s="77">
        <f>AU5</f>
        <v>3.0922299924655925E-2</v>
      </c>
      <c r="D17" s="77">
        <f>AV5</f>
        <v>4.6383191153870441E-2</v>
      </c>
      <c r="E17" s="77">
        <f>AW5</f>
        <v>0.13421855053044174</v>
      </c>
      <c r="F17" s="77">
        <f>AX5</f>
        <v>0.65554722470807225</v>
      </c>
      <c r="G17" s="77">
        <f>AY5</f>
        <v>0.13292873368295854</v>
      </c>
      <c r="K17" s="20" t="s">
        <v>155</v>
      </c>
    </row>
    <row r="18" spans="2:11" x14ac:dyDescent="0.25">
      <c r="B18" s="77" t="str">
        <f t="shared" si="1"/>
        <v>užijí pervitin (metamfetamin) 1-2krát</v>
      </c>
      <c r="C18" s="77">
        <f>AZ5</f>
        <v>4.5348264142748194E-2</v>
      </c>
      <c r="D18" s="77">
        <f>BA5</f>
        <v>0.12442790773322025</v>
      </c>
      <c r="E18" s="77">
        <f>BB5</f>
        <v>0.2844261778878403</v>
      </c>
      <c r="F18" s="77">
        <f>BC5</f>
        <v>0.38864238952062669</v>
      </c>
      <c r="G18" s="77">
        <f>BD5</f>
        <v>0.15715526071556193</v>
      </c>
      <c r="K18" s="20" t="s">
        <v>156</v>
      </c>
    </row>
    <row r="19" spans="2:11" x14ac:dyDescent="0.25">
      <c r="B19" s="77" t="str">
        <f t="shared" si="1"/>
        <v>užívají pravidelně pervitin (metamfetamin)</v>
      </c>
      <c r="C19" s="77">
        <f>BE5</f>
        <v>3.0165484505063175E-2</v>
      </c>
      <c r="D19" s="77">
        <f>BF5</f>
        <v>6.7931657783205316E-3</v>
      </c>
      <c r="E19" s="77">
        <f>BG5</f>
        <v>4.810942780573009E-2</v>
      </c>
      <c r="F19" s="77">
        <f>BH5</f>
        <v>0.76387086112990377</v>
      </c>
      <c r="G19" s="77">
        <f>BI5</f>
        <v>0.15106106078098192</v>
      </c>
      <c r="K19" s="20" t="s">
        <v>157</v>
      </c>
    </row>
  </sheetData>
  <sheetProtection sheet="1" objects="1" scenarios="1"/>
  <mergeCells count="12">
    <mergeCell ref="BE2:BI2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AZ2:BD2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04"/>
  <sheetViews>
    <sheetView workbookViewId="0">
      <selection activeCell="O11" sqref="O11"/>
    </sheetView>
  </sheetViews>
  <sheetFormatPr defaultRowHeight="15" x14ac:dyDescent="0.25"/>
  <cols>
    <col min="2" max="2" width="48.42578125" bestFit="1" customWidth="1"/>
  </cols>
  <sheetData>
    <row r="2" spans="2:12" ht="51" x14ac:dyDescent="0.25">
      <c r="B2" s="133" t="s">
        <v>0</v>
      </c>
      <c r="C2" s="100" t="s">
        <v>201</v>
      </c>
      <c r="D2" s="100" t="s">
        <v>202</v>
      </c>
      <c r="E2" s="100" t="s">
        <v>203</v>
      </c>
      <c r="F2" s="100" t="s">
        <v>204</v>
      </c>
      <c r="G2" s="100" t="s">
        <v>205</v>
      </c>
      <c r="H2" s="100" t="s">
        <v>206</v>
      </c>
      <c r="I2" s="99"/>
      <c r="L2" s="129" t="s">
        <v>136</v>
      </c>
    </row>
    <row r="3" spans="2:12" ht="25.5" x14ac:dyDescent="0.25">
      <c r="B3" s="101" t="s">
        <v>207</v>
      </c>
      <c r="C3" s="130">
        <v>4.1308216722289711E-3</v>
      </c>
      <c r="D3" s="130">
        <v>4.2317300498497558E-2</v>
      </c>
      <c r="E3" s="130">
        <v>0.13207126009509509</v>
      </c>
      <c r="F3" s="130">
        <v>0.30141382236146796</v>
      </c>
      <c r="G3" s="130">
        <v>0.23893545151048015</v>
      </c>
      <c r="H3" s="130">
        <v>0.28113134386222666</v>
      </c>
      <c r="I3" s="99"/>
      <c r="J3" s="20" t="s">
        <v>209</v>
      </c>
      <c r="L3" s="129" t="s">
        <v>137</v>
      </c>
    </row>
    <row r="4" spans="2:12" ht="25.5" x14ac:dyDescent="0.25">
      <c r="B4" s="105" t="s">
        <v>208</v>
      </c>
      <c r="C4" s="132">
        <v>6.4521366086226243E-3</v>
      </c>
      <c r="D4" s="132">
        <v>4.3755852960598925E-2</v>
      </c>
      <c r="E4" s="132">
        <v>8.3866667744108045E-2</v>
      </c>
      <c r="F4" s="132">
        <v>0.1831618677269046</v>
      </c>
      <c r="G4" s="132">
        <v>0.25208576798728349</v>
      </c>
      <c r="H4" s="132">
        <v>0.4306777069724792</v>
      </c>
      <c r="I4" s="99"/>
      <c r="J4" s="20" t="s">
        <v>210</v>
      </c>
      <c r="L4" s="129" t="s">
        <v>211</v>
      </c>
    </row>
    <row r="5" spans="2:12" x14ac:dyDescent="0.25">
      <c r="L5" s="129" t="s">
        <v>212</v>
      </c>
    </row>
    <row r="6" spans="2:12" x14ac:dyDescent="0.25">
      <c r="L6" s="129" t="s">
        <v>197</v>
      </c>
    </row>
    <row r="7" spans="2:12" x14ac:dyDescent="0.25">
      <c r="L7" s="129" t="s">
        <v>213</v>
      </c>
    </row>
    <row r="8" spans="2:12" x14ac:dyDescent="0.25">
      <c r="L8" s="129" t="s">
        <v>75</v>
      </c>
    </row>
    <row r="60" spans="2:11" ht="15.75" thickBot="1" x14ac:dyDescent="0.3"/>
    <row r="61" spans="2:11" x14ac:dyDescent="0.25">
      <c r="B61" s="225" t="s">
        <v>200</v>
      </c>
      <c r="C61" s="195" t="s">
        <v>3</v>
      </c>
      <c r="D61" s="193"/>
      <c r="E61" s="193"/>
      <c r="F61" s="192" t="s">
        <v>12</v>
      </c>
      <c r="G61" s="193"/>
      <c r="H61" s="194"/>
      <c r="I61" s="106"/>
      <c r="K61" s="129" t="s">
        <v>136</v>
      </c>
    </row>
    <row r="62" spans="2:11" ht="25.5" x14ac:dyDescent="0.25">
      <c r="B62" s="226"/>
      <c r="C62" s="196" t="s">
        <v>105</v>
      </c>
      <c r="D62" s="21" t="s">
        <v>4</v>
      </c>
      <c r="E62" s="21" t="s">
        <v>5</v>
      </c>
      <c r="F62" s="34" t="s">
        <v>13</v>
      </c>
      <c r="G62" s="21" t="s">
        <v>14</v>
      </c>
      <c r="H62" s="35" t="s">
        <v>15</v>
      </c>
      <c r="I62" s="106"/>
      <c r="K62" s="129" t="s">
        <v>137</v>
      </c>
    </row>
    <row r="63" spans="2:11" x14ac:dyDescent="0.25">
      <c r="B63" s="227"/>
      <c r="C63" s="108" t="s">
        <v>103</v>
      </c>
      <c r="D63" s="107" t="s">
        <v>103</v>
      </c>
      <c r="E63" s="107" t="s">
        <v>103</v>
      </c>
      <c r="F63" s="112" t="s">
        <v>103</v>
      </c>
      <c r="G63" s="107" t="s">
        <v>103</v>
      </c>
      <c r="H63" s="113" t="s">
        <v>103</v>
      </c>
      <c r="I63" s="106"/>
      <c r="K63" s="129" t="s">
        <v>181</v>
      </c>
    </row>
    <row r="64" spans="2:11" x14ac:dyDescent="0.25">
      <c r="B64" s="124"/>
      <c r="C64" s="125"/>
      <c r="D64" s="126"/>
      <c r="E64" s="126"/>
      <c r="F64" s="127"/>
      <c r="G64" s="126"/>
      <c r="H64" s="128"/>
      <c r="I64" s="106"/>
      <c r="K64" s="129" t="s">
        <v>182</v>
      </c>
    </row>
    <row r="65" spans="2:11" x14ac:dyDescent="0.25">
      <c r="B65" s="121" t="s">
        <v>173</v>
      </c>
      <c r="C65" s="109">
        <v>0.28755562152645142</v>
      </c>
      <c r="D65" s="102">
        <v>0.46682594519604265</v>
      </c>
      <c r="E65" s="102">
        <v>9.8126958967281755E-2</v>
      </c>
      <c r="F65" s="114">
        <v>0.51339621911312305</v>
      </c>
      <c r="G65" s="102">
        <v>0.25427018433639431</v>
      </c>
      <c r="H65" s="115">
        <v>9.638300323531257E-2</v>
      </c>
      <c r="I65" s="106"/>
      <c r="K65" s="129" t="s">
        <v>140</v>
      </c>
    </row>
    <row r="66" spans="2:11" x14ac:dyDescent="0.25">
      <c r="B66" s="122" t="s">
        <v>177</v>
      </c>
      <c r="C66" s="110">
        <v>1.2999472285756433</v>
      </c>
      <c r="D66" s="104">
        <v>1.4164765931428807</v>
      </c>
      <c r="E66" s="104">
        <v>1.1772420754437753</v>
      </c>
      <c r="F66" s="116">
        <v>1.58464986906378</v>
      </c>
      <c r="G66" s="104">
        <v>1.3345369830301417</v>
      </c>
      <c r="H66" s="117">
        <v>0.66223636601981206</v>
      </c>
      <c r="I66" s="106"/>
      <c r="K66" s="129" t="s">
        <v>183</v>
      </c>
    </row>
    <row r="67" spans="2:11" x14ac:dyDescent="0.25">
      <c r="B67" s="122" t="s">
        <v>165</v>
      </c>
      <c r="C67" s="110">
        <v>1.3043038205271777</v>
      </c>
      <c r="D67" s="104">
        <v>0.70746014001214375</v>
      </c>
      <c r="E67" s="104">
        <v>1.9474787805518774</v>
      </c>
      <c r="F67" s="116">
        <v>0.9773755683663401</v>
      </c>
      <c r="G67" s="104">
        <v>1.5482592167290226</v>
      </c>
      <c r="H67" s="117">
        <v>0.68501346945221031</v>
      </c>
      <c r="I67" s="106"/>
      <c r="K67" s="129" t="s">
        <v>184</v>
      </c>
    </row>
    <row r="68" spans="2:11" x14ac:dyDescent="0.25">
      <c r="B68" s="122" t="s">
        <v>178</v>
      </c>
      <c r="C68" s="110">
        <v>1.7374724505675889</v>
      </c>
      <c r="D68" s="104">
        <v>2.9502565407049146</v>
      </c>
      <c r="E68" s="104">
        <v>0.47190347536965815</v>
      </c>
      <c r="F68" s="116">
        <v>2.531242628476944</v>
      </c>
      <c r="G68" s="104">
        <v>1.5770027779229312</v>
      </c>
      <c r="H68" s="117">
        <v>1.2048003003092533</v>
      </c>
      <c r="I68" s="106"/>
      <c r="K68" s="129" t="s">
        <v>185</v>
      </c>
    </row>
    <row r="69" spans="2:11" x14ac:dyDescent="0.25">
      <c r="B69" s="122" t="s">
        <v>169</v>
      </c>
      <c r="C69" s="110">
        <v>1.8025728117257405</v>
      </c>
      <c r="D69" s="104">
        <v>2.7801065671201077</v>
      </c>
      <c r="E69" s="104">
        <v>0.74867682033034744</v>
      </c>
      <c r="F69" s="116">
        <v>2.6087992428332281</v>
      </c>
      <c r="G69" s="104">
        <v>1.6932137528428934</v>
      </c>
      <c r="H69" s="117">
        <v>1.028283744788655</v>
      </c>
      <c r="I69" s="106"/>
      <c r="K69" s="129" t="s">
        <v>186</v>
      </c>
    </row>
    <row r="70" spans="2:11" x14ac:dyDescent="0.25">
      <c r="B70" s="122" t="s">
        <v>179</v>
      </c>
      <c r="C70" s="110">
        <v>1.8653730209542838</v>
      </c>
      <c r="D70" s="104">
        <v>2.1862871920810498</v>
      </c>
      <c r="E70" s="104">
        <v>1.5264046931602724</v>
      </c>
      <c r="F70" s="116">
        <v>2.1641216841364663</v>
      </c>
      <c r="G70" s="104">
        <v>1.7016343042415623</v>
      </c>
      <c r="H70" s="117">
        <v>2.1442775859044092</v>
      </c>
      <c r="I70" s="106"/>
      <c r="K70" s="129" t="s">
        <v>187</v>
      </c>
    </row>
    <row r="71" spans="2:11" x14ac:dyDescent="0.25">
      <c r="B71" s="122" t="s">
        <v>175</v>
      </c>
      <c r="C71" s="110">
        <v>1.9217915510160823</v>
      </c>
      <c r="D71" s="104">
        <v>1.6939088953763775</v>
      </c>
      <c r="E71" s="104">
        <v>2.1567195435077959</v>
      </c>
      <c r="F71" s="116">
        <v>2.274569888165197</v>
      </c>
      <c r="G71" s="104">
        <v>1.8920133032601902</v>
      </c>
      <c r="H71" s="117">
        <v>1.4889951477411305</v>
      </c>
      <c r="I71" s="106"/>
      <c r="K71" s="129" t="s">
        <v>145</v>
      </c>
    </row>
    <row r="72" spans="2:11" x14ac:dyDescent="0.25">
      <c r="B72" s="122" t="s">
        <v>176</v>
      </c>
      <c r="C72" s="110">
        <v>1.9542707811417042</v>
      </c>
      <c r="D72" s="104">
        <v>1.5749447503983107</v>
      </c>
      <c r="E72" s="104">
        <v>2.3542040464931908</v>
      </c>
      <c r="F72" s="116">
        <v>1.7919195805348449</v>
      </c>
      <c r="G72" s="104">
        <v>1.8801867809356776</v>
      </c>
      <c r="H72" s="117">
        <v>2.5611241052813569</v>
      </c>
      <c r="I72" s="106"/>
      <c r="K72" s="129" t="s">
        <v>75</v>
      </c>
    </row>
    <row r="73" spans="2:11" x14ac:dyDescent="0.25">
      <c r="B73" s="122" t="s">
        <v>172</v>
      </c>
      <c r="C73" s="110">
        <v>2.0658547320569833</v>
      </c>
      <c r="D73" s="104">
        <v>3.0397787029776002</v>
      </c>
      <c r="E73" s="104">
        <v>1.0415019670078496</v>
      </c>
      <c r="F73" s="116">
        <v>2.7046625806645901</v>
      </c>
      <c r="G73" s="104">
        <v>1.9965114561010069</v>
      </c>
      <c r="H73" s="117">
        <v>1.3291998162064018</v>
      </c>
      <c r="I73" s="106"/>
    </row>
    <row r="74" spans="2:11" x14ac:dyDescent="0.25">
      <c r="B74" s="122" t="s">
        <v>167</v>
      </c>
      <c r="C74" s="110">
        <v>2.1152505132769019</v>
      </c>
      <c r="D74" s="104">
        <v>2.0330601587702337</v>
      </c>
      <c r="E74" s="104">
        <v>2.2027740011339771</v>
      </c>
      <c r="F74" s="116">
        <v>2.1407595854560264</v>
      </c>
      <c r="G74" s="104">
        <v>2.2936693905708756</v>
      </c>
      <c r="H74" s="117">
        <v>1.2346411071409495</v>
      </c>
      <c r="I74" s="106"/>
    </row>
    <row r="75" spans="2:11" x14ac:dyDescent="0.25">
      <c r="B75" s="122" t="s">
        <v>170</v>
      </c>
      <c r="C75" s="110">
        <v>2.1284058169613176</v>
      </c>
      <c r="D75" s="104">
        <v>2.4708891247929365</v>
      </c>
      <c r="E75" s="104">
        <v>1.7693119865820381</v>
      </c>
      <c r="F75" s="116">
        <v>2.5127720248975973</v>
      </c>
      <c r="G75" s="104">
        <v>2.1334316343908202</v>
      </c>
      <c r="H75" s="117">
        <v>1.4803204150211895</v>
      </c>
      <c r="I75" s="106"/>
    </row>
    <row r="76" spans="2:11" x14ac:dyDescent="0.25">
      <c r="B76" s="122" t="s">
        <v>171</v>
      </c>
      <c r="C76" s="110">
        <v>2.7026835853083901</v>
      </c>
      <c r="D76" s="104">
        <v>4.2037555318868289</v>
      </c>
      <c r="E76" s="104">
        <v>1.1241868118731895</v>
      </c>
      <c r="F76" s="116">
        <v>3.70191981598721</v>
      </c>
      <c r="G76" s="104">
        <v>2.4986523781142442</v>
      </c>
      <c r="H76" s="117">
        <v>1.985754703124051</v>
      </c>
      <c r="I76" s="106"/>
    </row>
    <row r="77" spans="2:11" x14ac:dyDescent="0.25">
      <c r="B77" s="122" t="s">
        <v>174</v>
      </c>
      <c r="C77" s="110">
        <v>3.3931321168918402</v>
      </c>
      <c r="D77" s="104">
        <v>3.4227493634531094</v>
      </c>
      <c r="E77" s="104">
        <v>3.3621029617728118</v>
      </c>
      <c r="F77" s="116">
        <v>3.978598666975433</v>
      </c>
      <c r="G77" s="104">
        <v>3.3725233089173079</v>
      </c>
      <c r="H77" s="117">
        <v>2.5261498807434415</v>
      </c>
      <c r="I77" s="106"/>
    </row>
    <row r="78" spans="2:11" x14ac:dyDescent="0.25">
      <c r="B78" s="122" t="s">
        <v>166</v>
      </c>
      <c r="C78" s="110">
        <v>4.0284371866823987</v>
      </c>
      <c r="D78" s="104">
        <v>3.6281937374461166</v>
      </c>
      <c r="E78" s="104">
        <v>4.4477652031660675</v>
      </c>
      <c r="F78" s="116">
        <v>2.9033999551924747</v>
      </c>
      <c r="G78" s="104">
        <v>4.5168733463494117</v>
      </c>
      <c r="H78" s="117">
        <v>3.6317027620251245</v>
      </c>
      <c r="I78" s="106"/>
    </row>
    <row r="79" spans="2:11" x14ac:dyDescent="0.25">
      <c r="B79" s="122" t="s">
        <v>162</v>
      </c>
      <c r="C79" s="110">
        <v>4.9689078171127186</v>
      </c>
      <c r="D79" s="104">
        <v>4.7487114183496972</v>
      </c>
      <c r="E79" s="104">
        <v>5.1887557514026055</v>
      </c>
      <c r="F79" s="116">
        <v>4.0007203540333647</v>
      </c>
      <c r="G79" s="104">
        <v>5.2205492605898556</v>
      </c>
      <c r="H79" s="117">
        <v>5.451698506155144</v>
      </c>
      <c r="I79" s="106"/>
    </row>
    <row r="80" spans="2:11" x14ac:dyDescent="0.25">
      <c r="B80" s="122" t="s">
        <v>164</v>
      </c>
      <c r="C80" s="110">
        <v>5.0672750508849411</v>
      </c>
      <c r="D80" s="104">
        <v>4.3717733039199409</v>
      </c>
      <c r="E80" s="104">
        <v>5.7976505398088918</v>
      </c>
      <c r="F80" s="116">
        <v>4.6498477471974553</v>
      </c>
      <c r="G80" s="104">
        <v>5.3201138696212409</v>
      </c>
      <c r="H80" s="117">
        <v>4.5770428277485422</v>
      </c>
      <c r="I80" s="106"/>
    </row>
    <row r="81" spans="2:13" x14ac:dyDescent="0.25">
      <c r="B81" s="122" t="s">
        <v>168</v>
      </c>
      <c r="C81" s="110">
        <v>5.3978431773437698</v>
      </c>
      <c r="D81" s="104">
        <v>5.6754625126189504</v>
      </c>
      <c r="E81" s="104">
        <v>5.1034538793421014</v>
      </c>
      <c r="F81" s="116">
        <v>5.7532993600011979</v>
      </c>
      <c r="G81" s="104">
        <v>5.2956293487174717</v>
      </c>
      <c r="H81" s="117">
        <v>5.2913082582442303</v>
      </c>
      <c r="I81" s="106"/>
    </row>
    <row r="82" spans="2:13" ht="15.75" thickBot="1" x14ac:dyDescent="0.3">
      <c r="B82" s="123" t="s">
        <v>163</v>
      </c>
      <c r="C82" s="111">
        <v>5.8337131806420102</v>
      </c>
      <c r="D82" s="119">
        <v>5.8207893721217792</v>
      </c>
      <c r="E82" s="119">
        <v>5.8470553116893811</v>
      </c>
      <c r="F82" s="118">
        <v>5.461441279055804</v>
      </c>
      <c r="G82" s="119">
        <v>6.0394187810054216</v>
      </c>
      <c r="H82" s="120">
        <v>5.4639910485393424</v>
      </c>
      <c r="I82" s="106"/>
    </row>
    <row r="86" spans="2:13" ht="26.25" x14ac:dyDescent="0.25">
      <c r="B86" s="134" t="s">
        <v>180</v>
      </c>
      <c r="C86" s="107" t="s">
        <v>188</v>
      </c>
      <c r="D86" s="107">
        <v>1</v>
      </c>
      <c r="E86" s="107">
        <v>2</v>
      </c>
      <c r="F86" s="107">
        <v>3</v>
      </c>
      <c r="G86" s="107">
        <v>4</v>
      </c>
      <c r="H86" s="107">
        <v>5</v>
      </c>
      <c r="I86" s="107">
        <v>6</v>
      </c>
      <c r="J86" s="107">
        <v>7</v>
      </c>
      <c r="K86" s="99"/>
      <c r="M86" s="129" t="s">
        <v>137</v>
      </c>
    </row>
    <row r="87" spans="2:13" x14ac:dyDescent="0.25">
      <c r="B87" s="101" t="s">
        <v>173</v>
      </c>
      <c r="C87" s="130">
        <v>0.90320832932402328</v>
      </c>
      <c r="D87" s="130">
        <v>3.4553401890647706E-2</v>
      </c>
      <c r="E87" s="130">
        <v>7.9935732734003132E-3</v>
      </c>
      <c r="F87" s="130">
        <v>2.6161869213939294E-2</v>
      </c>
      <c r="G87" s="130">
        <v>9.2977030048104047E-3</v>
      </c>
      <c r="H87" s="130">
        <v>0</v>
      </c>
      <c r="I87" s="130">
        <v>1.0288954094229606E-2</v>
      </c>
      <c r="J87" s="130">
        <v>8.4961691989489923E-3</v>
      </c>
      <c r="K87" s="99"/>
      <c r="M87" s="129" t="s">
        <v>181</v>
      </c>
    </row>
    <row r="88" spans="2:13" x14ac:dyDescent="0.25">
      <c r="B88" s="103" t="s">
        <v>177</v>
      </c>
      <c r="C88" s="131">
        <v>0.57303072962661927</v>
      </c>
      <c r="D88" s="131">
        <v>0.12645119059175935</v>
      </c>
      <c r="E88" s="131">
        <v>0.10029918720309143</v>
      </c>
      <c r="F88" s="131">
        <v>4.5557764825804113E-2</v>
      </c>
      <c r="G88" s="131">
        <v>5.4069227584259319E-2</v>
      </c>
      <c r="H88" s="131">
        <v>2.6398296902034001E-2</v>
      </c>
      <c r="I88" s="131">
        <v>3.1987394685787283E-2</v>
      </c>
      <c r="J88" s="131">
        <v>4.2206208580643528E-2</v>
      </c>
      <c r="K88" s="99"/>
      <c r="M88" s="129" t="s">
        <v>189</v>
      </c>
    </row>
    <row r="89" spans="2:13" x14ac:dyDescent="0.25">
      <c r="B89" s="103" t="s">
        <v>175</v>
      </c>
      <c r="C89" s="131">
        <v>0.41752498752458422</v>
      </c>
      <c r="D89" s="131">
        <v>0.14487887797869545</v>
      </c>
      <c r="E89" s="131">
        <v>0.12292876311272302</v>
      </c>
      <c r="F89" s="131">
        <v>7.8866811632703371E-2</v>
      </c>
      <c r="G89" s="131">
        <v>6.4026398956670338E-2</v>
      </c>
      <c r="H89" s="131">
        <v>6.2610338726218337E-2</v>
      </c>
      <c r="I89" s="131">
        <v>3.9743932633920738E-2</v>
      </c>
      <c r="J89" s="131">
        <v>6.9419889434481977E-2</v>
      </c>
      <c r="K89" s="99"/>
      <c r="M89" s="129" t="s">
        <v>140</v>
      </c>
    </row>
    <row r="90" spans="2:13" x14ac:dyDescent="0.25">
      <c r="B90" s="103" t="s">
        <v>176</v>
      </c>
      <c r="C90" s="131">
        <v>0.38147463308517454</v>
      </c>
      <c r="D90" s="131">
        <v>0.18275393353470956</v>
      </c>
      <c r="E90" s="131">
        <v>9.7336920681628386E-2</v>
      </c>
      <c r="F90" s="131">
        <v>0.11250009264958041</v>
      </c>
      <c r="G90" s="131">
        <v>6.9429388406819156E-2</v>
      </c>
      <c r="H90" s="131">
        <v>4.958668534932878E-2</v>
      </c>
      <c r="I90" s="131">
        <v>3.5616596463187926E-2</v>
      </c>
      <c r="J90" s="131">
        <v>7.1301749829568925E-2</v>
      </c>
      <c r="K90" s="99"/>
      <c r="M90" s="129" t="s">
        <v>190</v>
      </c>
    </row>
    <row r="91" spans="2:13" x14ac:dyDescent="0.25">
      <c r="B91" s="103" t="s">
        <v>178</v>
      </c>
      <c r="C91" s="131">
        <v>0.57194116773799675</v>
      </c>
      <c r="D91" s="131">
        <v>8.5417857932026581E-2</v>
      </c>
      <c r="E91" s="131">
        <v>5.5662632929824943E-2</v>
      </c>
      <c r="F91" s="131">
        <v>4.9595061082514401E-2</v>
      </c>
      <c r="G91" s="131">
        <v>5.3067590555026328E-2</v>
      </c>
      <c r="H91" s="131">
        <v>4.7345141466044065E-2</v>
      </c>
      <c r="I91" s="131">
        <v>1.5724827160666224E-2</v>
      </c>
      <c r="J91" s="131">
        <v>0.12124572113589883</v>
      </c>
      <c r="K91" s="99"/>
      <c r="M91" s="129" t="s">
        <v>191</v>
      </c>
    </row>
    <row r="92" spans="2:13" x14ac:dyDescent="0.25">
      <c r="B92" s="103" t="s">
        <v>165</v>
      </c>
      <c r="C92" s="131">
        <v>0.74246649507011364</v>
      </c>
      <c r="D92" s="131">
        <v>2.8862110380003133E-2</v>
      </c>
      <c r="E92" s="131">
        <v>2.3946097012985418E-2</v>
      </c>
      <c r="F92" s="131">
        <v>2.9572069612881734E-2</v>
      </c>
      <c r="G92" s="131">
        <v>1.2784133846394657E-2</v>
      </c>
      <c r="H92" s="131">
        <v>1.6169066148096788E-2</v>
      </c>
      <c r="I92" s="131">
        <v>1.7142267955830893E-2</v>
      </c>
      <c r="J92" s="131">
        <v>0.12905775997369284</v>
      </c>
      <c r="K92" s="99"/>
      <c r="M92" s="129" t="s">
        <v>192</v>
      </c>
    </row>
    <row r="93" spans="2:13" x14ac:dyDescent="0.25">
      <c r="B93" s="103" t="s">
        <v>169</v>
      </c>
      <c r="C93" s="131">
        <v>0.53692911590203896</v>
      </c>
      <c r="D93" s="131">
        <v>0.10688189176499611</v>
      </c>
      <c r="E93" s="131">
        <v>5.4924883973098491E-2</v>
      </c>
      <c r="F93" s="131">
        <v>7.4589577071189378E-2</v>
      </c>
      <c r="G93" s="131">
        <v>5.1849092268920011E-2</v>
      </c>
      <c r="H93" s="131">
        <v>2.997800535985979E-2</v>
      </c>
      <c r="I93" s="131">
        <v>9.1460106932748156E-3</v>
      </c>
      <c r="J93" s="131">
        <v>0.13570142296662077</v>
      </c>
      <c r="K93" s="99"/>
      <c r="M93" s="129" t="s">
        <v>193</v>
      </c>
    </row>
    <row r="94" spans="2:13" x14ac:dyDescent="0.25">
      <c r="B94" s="103" t="s">
        <v>179</v>
      </c>
      <c r="C94" s="131">
        <v>0.55168959096296366</v>
      </c>
      <c r="D94" s="131">
        <v>7.5821922486180901E-2</v>
      </c>
      <c r="E94" s="131">
        <v>6.349991796484146E-2</v>
      </c>
      <c r="F94" s="131">
        <v>7.4898825429291022E-2</v>
      </c>
      <c r="G94" s="131">
        <v>4.0600903721833295E-2</v>
      </c>
      <c r="H94" s="131">
        <v>2.7195837156763152E-2</v>
      </c>
      <c r="I94" s="131">
        <v>2.5445768614195757E-2</v>
      </c>
      <c r="J94" s="131">
        <v>0.14084723366392887</v>
      </c>
      <c r="K94" s="99"/>
      <c r="M94" s="129" t="s">
        <v>194</v>
      </c>
    </row>
    <row r="95" spans="2:13" x14ac:dyDescent="0.25">
      <c r="B95" s="103" t="s">
        <v>172</v>
      </c>
      <c r="C95" s="131">
        <v>0.50643825153468625</v>
      </c>
      <c r="D95" s="131">
        <v>7.1518813026322986E-2</v>
      </c>
      <c r="E95" s="131">
        <v>8.2827930702728633E-2</v>
      </c>
      <c r="F95" s="131">
        <v>7.5310733137623417E-2</v>
      </c>
      <c r="G95" s="131">
        <v>3.7982352561986059E-2</v>
      </c>
      <c r="H95" s="131">
        <v>5.1336278784606094E-2</v>
      </c>
      <c r="I95" s="131">
        <v>2.8444947664849909E-2</v>
      </c>
      <c r="J95" s="131">
        <v>0.14614069258719486</v>
      </c>
      <c r="K95" s="99"/>
      <c r="M95" s="129" t="s">
        <v>195</v>
      </c>
    </row>
    <row r="96" spans="2:13" x14ac:dyDescent="0.25">
      <c r="B96" s="103" t="s">
        <v>167</v>
      </c>
      <c r="C96" s="131">
        <v>0.41714056887717793</v>
      </c>
      <c r="D96" s="131">
        <v>0.17077280631752928</v>
      </c>
      <c r="E96" s="131">
        <v>0.10073112667029133</v>
      </c>
      <c r="F96" s="131">
        <v>6.5333272889030916E-2</v>
      </c>
      <c r="G96" s="131">
        <v>3.9488911700863376E-2</v>
      </c>
      <c r="H96" s="131">
        <v>2.3997728364971171E-2</v>
      </c>
      <c r="I96" s="131">
        <v>9.634770543657625E-3</v>
      </c>
      <c r="J96" s="131">
        <v>0.17290081463647605</v>
      </c>
      <c r="K96" s="99"/>
      <c r="M96" s="129" t="s">
        <v>196</v>
      </c>
    </row>
    <row r="97" spans="2:13" x14ac:dyDescent="0.25">
      <c r="B97" s="103" t="s">
        <v>170</v>
      </c>
      <c r="C97" s="131">
        <v>0.53128435988038081</v>
      </c>
      <c r="D97" s="131">
        <v>5.318264375934887E-2</v>
      </c>
      <c r="E97" s="131">
        <v>6.2146908661407284E-2</v>
      </c>
      <c r="F97" s="131">
        <v>6.8317027145293169E-2</v>
      </c>
      <c r="G97" s="131">
        <v>5.1664997330785126E-2</v>
      </c>
      <c r="H97" s="131">
        <v>3.4775252206182966E-2</v>
      </c>
      <c r="I97" s="131">
        <v>2.2750719760060788E-2</v>
      </c>
      <c r="J97" s="131">
        <v>0.17587809125653886</v>
      </c>
      <c r="K97" s="99"/>
      <c r="M97" s="129" t="s">
        <v>197</v>
      </c>
    </row>
    <row r="98" spans="2:13" x14ac:dyDescent="0.25">
      <c r="B98" s="103" t="s">
        <v>174</v>
      </c>
      <c r="C98" s="131">
        <v>0.13903731962087593</v>
      </c>
      <c r="D98" s="131">
        <v>0.14721660185025937</v>
      </c>
      <c r="E98" s="131">
        <v>0.11144620824854481</v>
      </c>
      <c r="F98" s="131">
        <v>0.17043158609013823</v>
      </c>
      <c r="G98" s="131">
        <v>8.965773628942747E-2</v>
      </c>
      <c r="H98" s="131">
        <v>0.11123969701339144</v>
      </c>
      <c r="I98" s="131">
        <v>2.1429783503436259E-2</v>
      </c>
      <c r="J98" s="131">
        <v>0.20954106738392414</v>
      </c>
      <c r="K98" s="99"/>
      <c r="M98" s="129" t="s">
        <v>198</v>
      </c>
    </row>
    <row r="99" spans="2:13" x14ac:dyDescent="0.25">
      <c r="B99" s="103" t="s">
        <v>171</v>
      </c>
      <c r="C99" s="131">
        <v>0.3880161736022697</v>
      </c>
      <c r="D99" s="131">
        <v>8.6028708507555021E-2</v>
      </c>
      <c r="E99" s="131">
        <v>9.7199574876882883E-2</v>
      </c>
      <c r="F99" s="131">
        <v>8.0619783843542597E-2</v>
      </c>
      <c r="G99" s="131">
        <v>4.2264591515779527E-2</v>
      </c>
      <c r="H99" s="131">
        <v>5.7812680508332166E-2</v>
      </c>
      <c r="I99" s="131">
        <v>1.4908946005315914E-2</v>
      </c>
      <c r="J99" s="131">
        <v>0.23314954114031949</v>
      </c>
      <c r="K99" s="99"/>
      <c r="M99" s="129" t="s">
        <v>199</v>
      </c>
    </row>
    <row r="100" spans="2:13" x14ac:dyDescent="0.25">
      <c r="B100" s="103" t="s">
        <v>166</v>
      </c>
      <c r="C100" s="131">
        <v>0.29248862838013795</v>
      </c>
      <c r="D100" s="131">
        <v>5.032088592818855E-2</v>
      </c>
      <c r="E100" s="131">
        <v>2.8586480183796434E-2</v>
      </c>
      <c r="F100" s="131">
        <v>4.9414179861372837E-2</v>
      </c>
      <c r="G100" s="131">
        <v>4.8377089117690522E-2</v>
      </c>
      <c r="H100" s="131">
        <v>5.8840926416996731E-2</v>
      </c>
      <c r="I100" s="131">
        <v>2.064991401651399E-2</v>
      </c>
      <c r="J100" s="131">
        <v>0.45132189609530032</v>
      </c>
      <c r="K100" s="99"/>
      <c r="M100" s="129" t="s">
        <v>75</v>
      </c>
    </row>
    <row r="101" spans="2:13" x14ac:dyDescent="0.25">
      <c r="B101" s="103" t="s">
        <v>162</v>
      </c>
      <c r="C101" s="131">
        <v>6.5377332291119736E-2</v>
      </c>
      <c r="D101" s="131">
        <v>8.3319871628568437E-2</v>
      </c>
      <c r="E101" s="131">
        <v>6.9430149598797328E-2</v>
      </c>
      <c r="F101" s="131">
        <v>6.949759380073664E-2</v>
      </c>
      <c r="G101" s="131">
        <v>8.1670216866863529E-2</v>
      </c>
      <c r="H101" s="131">
        <v>7.5269132104086284E-2</v>
      </c>
      <c r="I101" s="131">
        <v>5.1900636367697227E-2</v>
      </c>
      <c r="J101" s="131">
        <v>0.50353506734212861</v>
      </c>
      <c r="K101" s="99"/>
    </row>
    <row r="102" spans="2:13" x14ac:dyDescent="0.25">
      <c r="B102" s="103" t="s">
        <v>168</v>
      </c>
      <c r="C102" s="131">
        <v>1.3617416472657099E-2</v>
      </c>
      <c r="D102" s="131">
        <v>8.46553095484575E-2</v>
      </c>
      <c r="E102" s="131">
        <v>4.6723293227257379E-2</v>
      </c>
      <c r="F102" s="131">
        <v>8.7168580365666604E-2</v>
      </c>
      <c r="G102" s="131">
        <v>5.0138271768262174E-2</v>
      </c>
      <c r="H102" s="131">
        <v>9.4825440114055318E-2</v>
      </c>
      <c r="I102" s="131">
        <v>8.4853464928123401E-2</v>
      </c>
      <c r="J102" s="131">
        <v>0.53801822357551876</v>
      </c>
      <c r="K102" s="99"/>
    </row>
    <row r="103" spans="2:13" x14ac:dyDescent="0.25">
      <c r="B103" s="103" t="s">
        <v>164</v>
      </c>
      <c r="C103" s="131">
        <v>0.15788408159262798</v>
      </c>
      <c r="D103" s="131">
        <v>6.1171572561850969E-2</v>
      </c>
      <c r="E103" s="131">
        <v>3.5747624506444135E-2</v>
      </c>
      <c r="F103" s="131">
        <v>2.5545248831366149E-2</v>
      </c>
      <c r="G103" s="131">
        <v>2.7438643241515317E-2</v>
      </c>
      <c r="H103" s="131">
        <v>3.1117319368206033E-2</v>
      </c>
      <c r="I103" s="131">
        <v>3.5518782572716324E-2</v>
      </c>
      <c r="J103" s="131">
        <v>0.62557672732527192</v>
      </c>
      <c r="K103" s="99"/>
    </row>
    <row r="104" spans="2:13" x14ac:dyDescent="0.25">
      <c r="B104" s="105" t="s">
        <v>163</v>
      </c>
      <c r="C104" s="132">
        <v>4.5142519519533728E-2</v>
      </c>
      <c r="D104" s="132">
        <v>6.6180275743891945E-2</v>
      </c>
      <c r="E104" s="132">
        <v>2.5841145830350989E-2</v>
      </c>
      <c r="F104" s="132">
        <v>3.6743286278797756E-2</v>
      </c>
      <c r="G104" s="132">
        <v>3.0012885309552834E-2</v>
      </c>
      <c r="H104" s="132">
        <v>3.3006039623879262E-2</v>
      </c>
      <c r="I104" s="132">
        <v>2.3632943083274797E-2</v>
      </c>
      <c r="J104" s="132">
        <v>0.73944090461071765</v>
      </c>
      <c r="K104" s="99"/>
    </row>
  </sheetData>
  <sheetProtection sheet="1" objects="1" scenarios="1"/>
  <mergeCells count="4">
    <mergeCell ref="B61:B63"/>
    <mergeCell ref="F61:H61"/>
    <mergeCell ref="C61:C62"/>
    <mergeCell ref="D61:E61"/>
  </mergeCells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7"/>
  <sheetViews>
    <sheetView workbookViewId="0">
      <selection activeCell="C32" sqref="C32"/>
    </sheetView>
  </sheetViews>
  <sheetFormatPr defaultRowHeight="15" x14ac:dyDescent="0.25"/>
  <cols>
    <col min="2" max="2" width="55.42578125" bestFit="1" customWidth="1"/>
    <col min="3" max="7" width="9.85546875" customWidth="1"/>
    <col min="8" max="8" width="9.85546875" bestFit="1" customWidth="1"/>
  </cols>
  <sheetData>
    <row r="2" spans="2:12" hidden="1" x14ac:dyDescent="0.25">
      <c r="B2" s="234" t="s">
        <v>0</v>
      </c>
      <c r="C2" s="234"/>
      <c r="D2" s="237" t="s">
        <v>3</v>
      </c>
      <c r="E2" s="237"/>
      <c r="F2" s="237"/>
      <c r="G2" s="237" t="s">
        <v>12</v>
      </c>
      <c r="H2" s="237"/>
      <c r="I2" s="237"/>
      <c r="J2" s="135"/>
      <c r="L2" s="129" t="s">
        <v>52</v>
      </c>
    </row>
    <row r="3" spans="2:12" ht="25.5" hidden="1" x14ac:dyDescent="0.25">
      <c r="B3" s="235"/>
      <c r="C3" s="235"/>
      <c r="D3" s="136" t="s">
        <v>105</v>
      </c>
      <c r="E3" s="136" t="s">
        <v>4</v>
      </c>
      <c r="F3" s="136" t="s">
        <v>5</v>
      </c>
      <c r="G3" s="136" t="s">
        <v>13</v>
      </c>
      <c r="H3" s="136" t="s">
        <v>14</v>
      </c>
      <c r="I3" s="136" t="s">
        <v>15</v>
      </c>
      <c r="J3" s="135"/>
      <c r="L3" s="129" t="s">
        <v>53</v>
      </c>
    </row>
    <row r="4" spans="2:12" ht="25.5" hidden="1" x14ac:dyDescent="0.25">
      <c r="B4" s="236"/>
      <c r="C4" s="236"/>
      <c r="D4" s="136" t="s">
        <v>2</v>
      </c>
      <c r="E4" s="136" t="s">
        <v>2</v>
      </c>
      <c r="F4" s="136" t="s">
        <v>2</v>
      </c>
      <c r="G4" s="136" t="s">
        <v>2</v>
      </c>
      <c r="H4" s="136" t="s">
        <v>2</v>
      </c>
      <c r="I4" s="136" t="s">
        <v>2</v>
      </c>
      <c r="J4" s="135"/>
      <c r="L4" s="129" t="s">
        <v>223</v>
      </c>
    </row>
    <row r="5" spans="2:12" hidden="1" x14ac:dyDescent="0.25">
      <c r="B5" s="238" t="s">
        <v>217</v>
      </c>
      <c r="C5" s="137" t="s">
        <v>22</v>
      </c>
      <c r="D5" s="138">
        <v>0.86624857081924</v>
      </c>
      <c r="E5" s="138">
        <v>0.79286049861008967</v>
      </c>
      <c r="F5" s="138">
        <v>0.94343797040001642</v>
      </c>
      <c r="G5" s="138">
        <v>0.82449530876423949</v>
      </c>
      <c r="H5" s="138">
        <v>0.87858578256589437</v>
      </c>
      <c r="I5" s="138">
        <v>0.87071867940710324</v>
      </c>
      <c r="J5" s="135"/>
      <c r="L5" s="129" t="s">
        <v>224</v>
      </c>
    </row>
    <row r="6" spans="2:12" hidden="1" x14ac:dyDescent="0.25">
      <c r="B6" s="232"/>
      <c r="C6" s="139" t="s">
        <v>28</v>
      </c>
      <c r="D6" s="140">
        <v>0.13375142918075936</v>
      </c>
      <c r="E6" s="140">
        <v>0.20713950138990955</v>
      </c>
      <c r="F6" s="140">
        <v>5.6562029599983382E-2</v>
      </c>
      <c r="G6" s="140">
        <v>0.17550469123576021</v>
      </c>
      <c r="H6" s="140">
        <v>0.1214142174341049</v>
      </c>
      <c r="I6" s="140">
        <v>0.12928132059289682</v>
      </c>
      <c r="J6" s="135"/>
      <c r="L6" s="129" t="s">
        <v>59</v>
      </c>
    </row>
    <row r="7" spans="2:12" hidden="1" x14ac:dyDescent="0.25">
      <c r="B7" s="232" t="s">
        <v>214</v>
      </c>
      <c r="C7" s="139" t="s">
        <v>22</v>
      </c>
      <c r="D7" s="140">
        <v>0.90757854135513516</v>
      </c>
      <c r="E7" s="140">
        <v>0.84614544642382805</v>
      </c>
      <c r="F7" s="140">
        <v>0.97234904552637536</v>
      </c>
      <c r="G7" s="140">
        <v>0.86001505151544366</v>
      </c>
      <c r="H7" s="140">
        <v>0.92224077958377804</v>
      </c>
      <c r="I7" s="140">
        <v>0.91796840146998959</v>
      </c>
      <c r="J7" s="135"/>
      <c r="L7" s="129" t="s">
        <v>225</v>
      </c>
    </row>
    <row r="8" spans="2:12" hidden="1" x14ac:dyDescent="0.25">
      <c r="B8" s="232"/>
      <c r="C8" s="139" t="s">
        <v>28</v>
      </c>
      <c r="D8" s="140">
        <v>9.2421458644864826E-2</v>
      </c>
      <c r="E8" s="140">
        <v>0.15385455357617137</v>
      </c>
      <c r="F8" s="140">
        <v>2.7650954473624353E-2</v>
      </c>
      <c r="G8" s="140">
        <v>0.13998494848455614</v>
      </c>
      <c r="H8" s="140">
        <v>7.7759220416221866E-2</v>
      </c>
      <c r="I8" s="140">
        <v>8.203159853001056E-2</v>
      </c>
      <c r="J8" s="135"/>
      <c r="L8" s="129" t="s">
        <v>226</v>
      </c>
    </row>
    <row r="9" spans="2:12" hidden="1" x14ac:dyDescent="0.25">
      <c r="B9" s="232" t="s">
        <v>218</v>
      </c>
      <c r="C9" s="139" t="s">
        <v>22</v>
      </c>
      <c r="D9" s="140">
        <v>0.98751504454184247</v>
      </c>
      <c r="E9" s="140">
        <v>0.98361035627439652</v>
      </c>
      <c r="F9" s="140">
        <v>0.99163185858151914</v>
      </c>
      <c r="G9" s="140">
        <v>1</v>
      </c>
      <c r="H9" s="140">
        <v>0.98161282236321412</v>
      </c>
      <c r="I9" s="140">
        <v>0.99448500975165899</v>
      </c>
      <c r="J9" s="135"/>
      <c r="L9" s="129" t="s">
        <v>227</v>
      </c>
    </row>
    <row r="10" spans="2:12" hidden="1" x14ac:dyDescent="0.25">
      <c r="B10" s="232"/>
      <c r="C10" s="139" t="s">
        <v>28</v>
      </c>
      <c r="D10" s="140">
        <v>1.2484955458157542E-2</v>
      </c>
      <c r="E10" s="140">
        <v>1.638964372560359E-2</v>
      </c>
      <c r="F10" s="140">
        <v>8.3681414184806503E-3</v>
      </c>
      <c r="G10" s="140">
        <v>0</v>
      </c>
      <c r="H10" s="140">
        <v>1.838717763678592E-2</v>
      </c>
      <c r="I10" s="140">
        <v>5.5149902483410725E-3</v>
      </c>
      <c r="J10" s="135"/>
      <c r="L10" s="129" t="s">
        <v>228</v>
      </c>
    </row>
    <row r="11" spans="2:12" hidden="1" x14ac:dyDescent="0.25">
      <c r="B11" s="232" t="s">
        <v>219</v>
      </c>
      <c r="C11" s="139" t="s">
        <v>22</v>
      </c>
      <c r="D11" s="140">
        <v>0.93997087604275054</v>
      </c>
      <c r="E11" s="140">
        <v>0.89338712854044966</v>
      </c>
      <c r="F11" s="140">
        <v>0.98908532836333696</v>
      </c>
      <c r="G11" s="140">
        <v>0.90493043934558726</v>
      </c>
      <c r="H11" s="140">
        <v>0.95131251831249297</v>
      </c>
      <c r="I11" s="140">
        <v>0.94508118739465852</v>
      </c>
      <c r="J11" s="135"/>
      <c r="L11" s="129" t="s">
        <v>229</v>
      </c>
    </row>
    <row r="12" spans="2:12" hidden="1" x14ac:dyDescent="0.25">
      <c r="B12" s="232"/>
      <c r="C12" s="139" t="s">
        <v>28</v>
      </c>
      <c r="D12" s="140">
        <v>6.0029123957249853E-2</v>
      </c>
      <c r="E12" s="140">
        <v>0.10661287145954983</v>
      </c>
      <c r="F12" s="140">
        <v>1.0914671636663053E-2</v>
      </c>
      <c r="G12" s="140">
        <v>9.5069560654412577E-2</v>
      </c>
      <c r="H12" s="140">
        <v>4.8687481687507042E-2</v>
      </c>
      <c r="I12" s="140">
        <v>5.4918812605341365E-2</v>
      </c>
      <c r="J12" s="135"/>
      <c r="L12" s="129" t="s">
        <v>230</v>
      </c>
    </row>
    <row r="13" spans="2:12" hidden="1" x14ac:dyDescent="0.25">
      <c r="B13" s="232" t="s">
        <v>220</v>
      </c>
      <c r="C13" s="139" t="s">
        <v>22</v>
      </c>
      <c r="D13" s="140">
        <v>0.96108905054953608</v>
      </c>
      <c r="E13" s="140">
        <v>0.95040924576510188</v>
      </c>
      <c r="F13" s="140">
        <v>0.97234904552637558</v>
      </c>
      <c r="G13" s="140">
        <v>1</v>
      </c>
      <c r="H13" s="140">
        <v>0.95088410411045543</v>
      </c>
      <c r="I13" s="140">
        <v>0.94132635784447805</v>
      </c>
      <c r="J13" s="135"/>
      <c r="L13" s="129" t="s">
        <v>231</v>
      </c>
    </row>
    <row r="14" spans="2:12" hidden="1" x14ac:dyDescent="0.25">
      <c r="B14" s="232"/>
      <c r="C14" s="139" t="s">
        <v>28</v>
      </c>
      <c r="D14" s="140">
        <v>3.8910949450463896E-2</v>
      </c>
      <c r="E14" s="140">
        <v>4.9590754234898012E-2</v>
      </c>
      <c r="F14" s="140">
        <v>2.7650954473624353E-2</v>
      </c>
      <c r="G14" s="140">
        <v>0</v>
      </c>
      <c r="H14" s="140">
        <v>4.9115895889544549E-2</v>
      </c>
      <c r="I14" s="140">
        <v>5.8673642155522267E-2</v>
      </c>
      <c r="J14" s="135"/>
      <c r="L14" s="129" t="s">
        <v>232</v>
      </c>
    </row>
    <row r="15" spans="2:12" hidden="1" x14ac:dyDescent="0.25">
      <c r="B15" s="232" t="s">
        <v>221</v>
      </c>
      <c r="C15" s="139" t="s">
        <v>22</v>
      </c>
      <c r="D15" s="140">
        <v>0.98505957393032073</v>
      </c>
      <c r="E15" s="140">
        <v>0.97088897845948441</v>
      </c>
      <c r="F15" s="140">
        <v>1</v>
      </c>
      <c r="G15" s="140">
        <v>0.9775423060849282</v>
      </c>
      <c r="H15" s="140">
        <v>0.98689070479379803</v>
      </c>
      <c r="I15" s="140">
        <v>0.98897001950331787</v>
      </c>
      <c r="J15" s="135"/>
      <c r="L15" s="129" t="s">
        <v>75</v>
      </c>
    </row>
    <row r="16" spans="2:12" hidden="1" x14ac:dyDescent="0.25">
      <c r="B16" s="232"/>
      <c r="C16" s="139" t="s">
        <v>28</v>
      </c>
      <c r="D16" s="140">
        <v>1.4940426069679354E-2</v>
      </c>
      <c r="E16" s="140">
        <v>2.9111021540515855E-2</v>
      </c>
      <c r="F16" s="140">
        <v>0</v>
      </c>
      <c r="G16" s="140">
        <v>2.2457693915071762E-2</v>
      </c>
      <c r="H16" s="140">
        <v>1.3109295206202074E-2</v>
      </c>
      <c r="I16" s="140">
        <v>1.1029980496682145E-2</v>
      </c>
      <c r="J16" s="135"/>
    </row>
    <row r="17" spans="2:10" hidden="1" x14ac:dyDescent="0.25">
      <c r="B17" s="232" t="s">
        <v>222</v>
      </c>
      <c r="C17" s="139" t="s">
        <v>22</v>
      </c>
      <c r="D17" s="140">
        <v>0.9579671085146757</v>
      </c>
      <c r="E17" s="140">
        <v>0.92603699135475026</v>
      </c>
      <c r="F17" s="140">
        <v>0.99163185858151914</v>
      </c>
      <c r="G17" s="140">
        <v>0.94174095777525191</v>
      </c>
      <c r="H17" s="140">
        <v>0.95935447524554196</v>
      </c>
      <c r="I17" s="140">
        <v>0.97840220432367209</v>
      </c>
      <c r="J17" s="135"/>
    </row>
    <row r="18" spans="2:10" hidden="1" x14ac:dyDescent="0.25">
      <c r="B18" s="232"/>
      <c r="C18" s="139" t="s">
        <v>28</v>
      </c>
      <c r="D18" s="140">
        <v>4.2032891485324492E-2</v>
      </c>
      <c r="E18" s="140">
        <v>7.3963008645249545E-2</v>
      </c>
      <c r="F18" s="140">
        <v>8.3681414184806503E-3</v>
      </c>
      <c r="G18" s="140">
        <v>5.8259042224747856E-2</v>
      </c>
      <c r="H18" s="140">
        <v>4.0645524754458144E-2</v>
      </c>
      <c r="I18" s="140">
        <v>2.1597795676328132E-2</v>
      </c>
      <c r="J18" s="135"/>
    </row>
    <row r="19" spans="2:10" hidden="1" x14ac:dyDescent="0.25">
      <c r="B19" s="232" t="s">
        <v>215</v>
      </c>
      <c r="C19" s="139" t="s">
        <v>22</v>
      </c>
      <c r="D19" s="140">
        <v>0.93516700436783129</v>
      </c>
      <c r="E19" s="140">
        <v>0.88632987703611843</v>
      </c>
      <c r="F19" s="140">
        <v>0.98665725344427946</v>
      </c>
      <c r="G19" s="140">
        <v>0.93262691825478461</v>
      </c>
      <c r="H19" s="140">
        <v>0.93181824569728577</v>
      </c>
      <c r="I19" s="140">
        <v>0.9551868372572685</v>
      </c>
      <c r="J19" s="135"/>
    </row>
    <row r="20" spans="2:10" hidden="1" x14ac:dyDescent="0.25">
      <c r="B20" s="232"/>
      <c r="C20" s="139" t="s">
        <v>28</v>
      </c>
      <c r="D20" s="140">
        <v>6.483299563216903E-2</v>
      </c>
      <c r="E20" s="140">
        <v>0.11367012296388132</v>
      </c>
      <c r="F20" s="140">
        <v>1.3342746555720568E-2</v>
      </c>
      <c r="G20" s="140">
        <v>6.7373081745215294E-2</v>
      </c>
      <c r="H20" s="140">
        <v>6.8181754302714226E-2</v>
      </c>
      <c r="I20" s="140">
        <v>4.4813162742731533E-2</v>
      </c>
      <c r="J20" s="135"/>
    </row>
    <row r="21" spans="2:10" hidden="1" x14ac:dyDescent="0.25">
      <c r="B21" s="232" t="s">
        <v>216</v>
      </c>
      <c r="C21" s="139" t="s">
        <v>22</v>
      </c>
      <c r="D21" s="140">
        <v>0.93744435937273818</v>
      </c>
      <c r="E21" s="140">
        <v>0.90433819591977482</v>
      </c>
      <c r="F21" s="140">
        <v>0.97234904552637536</v>
      </c>
      <c r="G21" s="140">
        <v>0.90493043934558737</v>
      </c>
      <c r="H21" s="140">
        <v>0.94735227501776109</v>
      </c>
      <c r="I21" s="140">
        <v>0.94508118739465852</v>
      </c>
      <c r="J21" s="135"/>
    </row>
    <row r="22" spans="2:10" hidden="1" x14ac:dyDescent="0.25">
      <c r="B22" s="233"/>
      <c r="C22" s="141" t="s">
        <v>28</v>
      </c>
      <c r="D22" s="142">
        <v>6.2555640627262057E-2</v>
      </c>
      <c r="E22" s="142">
        <v>9.5661804080224719E-2</v>
      </c>
      <c r="F22" s="142">
        <v>2.7650954473624353E-2</v>
      </c>
      <c r="G22" s="142">
        <v>9.5069560654412577E-2</v>
      </c>
      <c r="H22" s="142">
        <v>5.2647724982238978E-2</v>
      </c>
      <c r="I22" s="142">
        <v>5.4918812605341365E-2</v>
      </c>
      <c r="J22" s="135"/>
    </row>
    <row r="23" spans="2:10" hidden="1" x14ac:dyDescent="0.25"/>
    <row r="24" spans="2:10" hidden="1" x14ac:dyDescent="0.25"/>
    <row r="25" spans="2:10" hidden="1" x14ac:dyDescent="0.25"/>
    <row r="26" spans="2:10" ht="15.75" hidden="1" thickBot="1" x14ac:dyDescent="0.3"/>
    <row r="27" spans="2:10" s="20" customFormat="1" ht="12.75" x14ac:dyDescent="0.2">
      <c r="B27" s="22"/>
      <c r="C27" s="195" t="s">
        <v>105</v>
      </c>
      <c r="D27" s="229" t="s">
        <v>3</v>
      </c>
      <c r="E27" s="229"/>
      <c r="F27" s="230" t="s">
        <v>12</v>
      </c>
      <c r="G27" s="229"/>
      <c r="H27" s="231"/>
    </row>
    <row r="28" spans="2:10" s="20" customFormat="1" ht="13.5" thickBot="1" x14ac:dyDescent="0.25">
      <c r="B28" s="25"/>
      <c r="C28" s="228"/>
      <c r="D28" s="143" t="s">
        <v>4</v>
      </c>
      <c r="E28" s="143" t="s">
        <v>5</v>
      </c>
      <c r="F28" s="144" t="s">
        <v>13</v>
      </c>
      <c r="G28" s="143" t="s">
        <v>14</v>
      </c>
      <c r="H28" s="145" t="s">
        <v>15</v>
      </c>
    </row>
    <row r="29" spans="2:10" s="20" customFormat="1" ht="12.75" x14ac:dyDescent="0.2">
      <c r="B29" s="22" t="str">
        <f>B5</f>
        <v>hrál/a jakoukoliv hazardní hru</v>
      </c>
      <c r="C29" s="154">
        <f>D6</f>
        <v>0.13375142918075936</v>
      </c>
      <c r="D29" s="155">
        <f t="shared" ref="D29:H29" si="0">E6</f>
        <v>0.20713950138990955</v>
      </c>
      <c r="E29" s="155">
        <f t="shared" si="0"/>
        <v>5.6562029599983382E-2</v>
      </c>
      <c r="F29" s="156">
        <f t="shared" si="0"/>
        <v>0.17550469123576021</v>
      </c>
      <c r="G29" s="155">
        <f t="shared" si="0"/>
        <v>0.1214142174341049</v>
      </c>
      <c r="H29" s="157">
        <f t="shared" si="0"/>
        <v>0.12928132059289682</v>
      </c>
    </row>
    <row r="30" spans="2:10" s="20" customFormat="1" ht="13.5" thickBot="1" x14ac:dyDescent="0.25">
      <c r="B30" s="25" t="str">
        <f>B7</f>
        <v>hrál/a nějakou hru kromě loterií</v>
      </c>
      <c r="C30" s="150">
        <f>D8</f>
        <v>9.2421458644864826E-2</v>
      </c>
      <c r="D30" s="146">
        <f t="shared" ref="D30:H30" si="1">E8</f>
        <v>0.15385455357617137</v>
      </c>
      <c r="E30" s="146">
        <f t="shared" si="1"/>
        <v>2.7650954473624353E-2</v>
      </c>
      <c r="F30" s="152">
        <f t="shared" si="1"/>
        <v>0.13998494848455614</v>
      </c>
      <c r="G30" s="146">
        <f t="shared" si="1"/>
        <v>7.7759220416221866E-2</v>
      </c>
      <c r="H30" s="147">
        <f t="shared" si="1"/>
        <v>8.203159853001056E-2</v>
      </c>
    </row>
    <row r="31" spans="2:10" s="20" customFormat="1" ht="12.75" x14ac:dyDescent="0.2">
      <c r="B31" s="22" t="str">
        <f>B9</f>
        <v>hrací automaty, VLT</v>
      </c>
      <c r="C31" s="154">
        <f t="shared" ref="C31:H31" si="2">D10</f>
        <v>1.2484955458157542E-2</v>
      </c>
      <c r="D31" s="155">
        <f t="shared" si="2"/>
        <v>1.638964372560359E-2</v>
      </c>
      <c r="E31" s="155">
        <f t="shared" si="2"/>
        <v>8.3681414184806503E-3</v>
      </c>
      <c r="F31" s="156">
        <f t="shared" si="2"/>
        <v>0</v>
      </c>
      <c r="G31" s="155">
        <f t="shared" si="2"/>
        <v>1.838717763678592E-2</v>
      </c>
      <c r="H31" s="157">
        <f t="shared" si="2"/>
        <v>5.5149902483410725E-3</v>
      </c>
    </row>
    <row r="32" spans="2:10" s="20" customFormat="1" ht="12.75" x14ac:dyDescent="0.2">
      <c r="B32" s="25" t="str">
        <f>B11</f>
        <v>karty (poker, bridž…) nebo kostky</v>
      </c>
      <c r="C32" s="150">
        <f t="shared" ref="C32:H32" si="3">D12</f>
        <v>6.0029123957249853E-2</v>
      </c>
      <c r="D32" s="146">
        <f t="shared" si="3"/>
        <v>0.10661287145954983</v>
      </c>
      <c r="E32" s="146">
        <f t="shared" si="3"/>
        <v>1.0914671636663053E-2</v>
      </c>
      <c r="F32" s="152">
        <f t="shared" si="3"/>
        <v>9.5069560654412577E-2</v>
      </c>
      <c r="G32" s="146">
        <f t="shared" si="3"/>
        <v>4.8687481687507042E-2</v>
      </c>
      <c r="H32" s="147">
        <f t="shared" si="3"/>
        <v>5.4918812605341365E-2</v>
      </c>
    </row>
    <row r="33" spans="2:8" s="20" customFormat="1" ht="12.75" x14ac:dyDescent="0.2">
      <c r="B33" s="25" t="str">
        <f>B13</f>
        <v>loterie, stírací losy</v>
      </c>
      <c r="C33" s="150">
        <f t="shared" ref="C33:H33" si="4">D14</f>
        <v>3.8910949450463896E-2</v>
      </c>
      <c r="D33" s="146">
        <f t="shared" si="4"/>
        <v>4.9590754234898012E-2</v>
      </c>
      <c r="E33" s="146">
        <f t="shared" si="4"/>
        <v>2.7650954473624353E-2</v>
      </c>
      <c r="F33" s="152">
        <f t="shared" si="4"/>
        <v>0</v>
      </c>
      <c r="G33" s="146">
        <f t="shared" si="4"/>
        <v>4.9115895889544549E-2</v>
      </c>
      <c r="H33" s="147">
        <f t="shared" si="4"/>
        <v>5.8673642155522267E-2</v>
      </c>
    </row>
    <row r="34" spans="2:8" s="20" customFormat="1" ht="12.75" x14ac:dyDescent="0.2">
      <c r="B34" s="25" t="str">
        <f>B15</f>
        <v>ruleta</v>
      </c>
      <c r="C34" s="150">
        <f t="shared" ref="C34:H34" si="5">D16</f>
        <v>1.4940426069679354E-2</v>
      </c>
      <c r="D34" s="146">
        <f t="shared" si="5"/>
        <v>2.9111021540515855E-2</v>
      </c>
      <c r="E34" s="146">
        <f t="shared" si="5"/>
        <v>0</v>
      </c>
      <c r="F34" s="152">
        <f t="shared" si="5"/>
        <v>2.2457693915071762E-2</v>
      </c>
      <c r="G34" s="146">
        <f t="shared" si="5"/>
        <v>1.3109295206202074E-2</v>
      </c>
      <c r="H34" s="147">
        <f t="shared" si="5"/>
        <v>1.1029980496682145E-2</v>
      </c>
    </row>
    <row r="35" spans="2:8" s="20" customFormat="1" ht="13.5" thickBot="1" x14ac:dyDescent="0.25">
      <c r="B35" s="28" t="str">
        <f>B17</f>
        <v>kurzové sázky na sport, dostihy</v>
      </c>
      <c r="C35" s="151">
        <f t="shared" ref="C35:H35" si="6">D18</f>
        <v>4.2032891485324492E-2</v>
      </c>
      <c r="D35" s="148">
        <f t="shared" si="6"/>
        <v>7.3963008645249545E-2</v>
      </c>
      <c r="E35" s="148">
        <f t="shared" si="6"/>
        <v>8.3681414184806503E-3</v>
      </c>
      <c r="F35" s="153">
        <f t="shared" si="6"/>
        <v>5.8259042224747856E-2</v>
      </c>
      <c r="G35" s="148">
        <f t="shared" si="6"/>
        <v>4.0645524754458144E-2</v>
      </c>
      <c r="H35" s="149">
        <f t="shared" si="6"/>
        <v>2.1597795676328132E-2</v>
      </c>
    </row>
    <row r="36" spans="2:8" s="20" customFormat="1" ht="12.75" x14ac:dyDescent="0.2">
      <c r="B36" s="22" t="str">
        <f>B19</f>
        <v>hrál/a nějakou hru kromě loterií NA INTERNETU</v>
      </c>
      <c r="C36" s="154">
        <f t="shared" ref="C36:H36" si="7">D20</f>
        <v>6.483299563216903E-2</v>
      </c>
      <c r="D36" s="155">
        <f t="shared" si="7"/>
        <v>0.11367012296388132</v>
      </c>
      <c r="E36" s="155">
        <f t="shared" si="7"/>
        <v>1.3342746555720568E-2</v>
      </c>
      <c r="F36" s="156">
        <f t="shared" si="7"/>
        <v>6.7373081745215294E-2</v>
      </c>
      <c r="G36" s="155">
        <f t="shared" si="7"/>
        <v>6.8181754302714226E-2</v>
      </c>
      <c r="H36" s="157">
        <f t="shared" si="7"/>
        <v>4.4813162742731533E-2</v>
      </c>
    </row>
    <row r="37" spans="2:8" s="20" customFormat="1" ht="13.5" thickBot="1" x14ac:dyDescent="0.25">
      <c r="B37" s="28" t="str">
        <f>B21</f>
        <v>hrál/a nějakou hru kromě loterií OFFLINE</v>
      </c>
      <c r="C37" s="151">
        <f t="shared" ref="C37:H37" si="8">D22</f>
        <v>6.2555640627262057E-2</v>
      </c>
      <c r="D37" s="148">
        <f t="shared" si="8"/>
        <v>9.5661804080224719E-2</v>
      </c>
      <c r="E37" s="148">
        <f t="shared" si="8"/>
        <v>2.7650954473624353E-2</v>
      </c>
      <c r="F37" s="153">
        <f t="shared" si="8"/>
        <v>9.5069560654412577E-2</v>
      </c>
      <c r="G37" s="148">
        <f t="shared" si="8"/>
        <v>5.2647724982238978E-2</v>
      </c>
      <c r="H37" s="149">
        <f t="shared" si="8"/>
        <v>5.4918812605341365E-2</v>
      </c>
    </row>
  </sheetData>
  <sheetProtection sheet="1" objects="1" scenarios="1"/>
  <autoFilter ref="B30:H35"/>
  <mergeCells count="15">
    <mergeCell ref="B9:B10"/>
    <mergeCell ref="B2:C4"/>
    <mergeCell ref="D2:F2"/>
    <mergeCell ref="G2:I2"/>
    <mergeCell ref="B5:B6"/>
    <mergeCell ref="B7:B8"/>
    <mergeCell ref="C27:C28"/>
    <mergeCell ref="D27:E27"/>
    <mergeCell ref="F27:H27"/>
    <mergeCell ref="B11:B12"/>
    <mergeCell ref="B13:B14"/>
    <mergeCell ref="B15:B16"/>
    <mergeCell ref="B17:B18"/>
    <mergeCell ref="B19:B20"/>
    <mergeCell ref="B21:B22"/>
  </mergeCells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8"/>
  <sheetViews>
    <sheetView workbookViewId="0"/>
  </sheetViews>
  <sheetFormatPr defaultRowHeight="15" x14ac:dyDescent="0.25"/>
  <cols>
    <col min="2" max="2" width="31.28515625" bestFit="1" customWidth="1"/>
    <col min="3" max="3" width="24.28515625" bestFit="1" customWidth="1"/>
  </cols>
  <sheetData>
    <row r="1" spans="2:13" ht="15.75" thickBot="1" x14ac:dyDescent="0.3"/>
    <row r="2" spans="2:13" x14ac:dyDescent="0.25">
      <c r="B2" s="244" t="s">
        <v>0</v>
      </c>
      <c r="C2" s="245"/>
      <c r="D2" s="242" t="s">
        <v>105</v>
      </c>
      <c r="E2" s="192" t="s">
        <v>3</v>
      </c>
      <c r="F2" s="194"/>
      <c r="G2" s="193" t="s">
        <v>12</v>
      </c>
      <c r="H2" s="193"/>
      <c r="I2" s="194"/>
      <c r="J2" s="159"/>
    </row>
    <row r="3" spans="2:13" ht="25.5" x14ac:dyDescent="0.25">
      <c r="B3" s="246"/>
      <c r="C3" s="247"/>
      <c r="D3" s="243"/>
      <c r="E3" s="34" t="s">
        <v>4</v>
      </c>
      <c r="F3" s="35" t="s">
        <v>5</v>
      </c>
      <c r="G3" s="21" t="s">
        <v>13</v>
      </c>
      <c r="H3" s="21" t="s">
        <v>14</v>
      </c>
      <c r="I3" s="35" t="s">
        <v>15</v>
      </c>
      <c r="J3" s="159"/>
      <c r="M3" s="129" t="s">
        <v>52</v>
      </c>
    </row>
    <row r="4" spans="2:13" ht="15.75" thickBot="1" x14ac:dyDescent="0.3">
      <c r="B4" s="246"/>
      <c r="C4" s="247"/>
      <c r="D4" s="170" t="s">
        <v>2</v>
      </c>
      <c r="E4" s="170" t="s">
        <v>2</v>
      </c>
      <c r="F4" s="166" t="s">
        <v>2</v>
      </c>
      <c r="G4" s="165" t="s">
        <v>2</v>
      </c>
      <c r="H4" s="165" t="s">
        <v>2</v>
      </c>
      <c r="I4" s="166" t="s">
        <v>2</v>
      </c>
      <c r="J4" s="159"/>
      <c r="M4" s="129" t="s">
        <v>53</v>
      </c>
    </row>
    <row r="5" spans="2:13" x14ac:dyDescent="0.25">
      <c r="B5" s="240" t="s">
        <v>250</v>
      </c>
      <c r="C5" s="167" t="s">
        <v>233</v>
      </c>
      <c r="D5" s="171">
        <v>0.88907479856857075</v>
      </c>
      <c r="E5" s="171">
        <v>0.86548025869313283</v>
      </c>
      <c r="F5" s="169">
        <v>0.91419876120537835</v>
      </c>
      <c r="G5" s="168">
        <v>0.79015946800896097</v>
      </c>
      <c r="H5" s="168">
        <v>0.9118058969903583</v>
      </c>
      <c r="I5" s="169">
        <v>0.93802357543535875</v>
      </c>
      <c r="J5" s="159"/>
      <c r="M5" s="129" t="s">
        <v>245</v>
      </c>
    </row>
    <row r="6" spans="2:13" x14ac:dyDescent="0.25">
      <c r="B6" s="239"/>
      <c r="C6" s="160" t="s">
        <v>234</v>
      </c>
      <c r="D6" s="172">
        <v>6.0064820671578326E-2</v>
      </c>
      <c r="E6" s="172">
        <v>7.1920391304844469E-2</v>
      </c>
      <c r="F6" s="161">
        <v>4.7440759545542548E-2</v>
      </c>
      <c r="G6" s="158">
        <v>0.13366154946805225</v>
      </c>
      <c r="H6" s="158">
        <v>3.6335338253566815E-2</v>
      </c>
      <c r="I6" s="161">
        <v>5.6320659728385805E-2</v>
      </c>
      <c r="J6" s="159"/>
      <c r="M6" s="129" t="s">
        <v>59</v>
      </c>
    </row>
    <row r="7" spans="2:13" ht="15.75" thickBot="1" x14ac:dyDescent="0.3">
      <c r="B7" s="241"/>
      <c r="C7" s="162" t="s">
        <v>235</v>
      </c>
      <c r="D7" s="173">
        <v>5.086038075985061E-2</v>
      </c>
      <c r="E7" s="173">
        <v>6.2599350002022464E-2</v>
      </c>
      <c r="F7" s="164">
        <v>3.8360479249078268E-2</v>
      </c>
      <c r="G7" s="163">
        <v>7.6178982522986369E-2</v>
      </c>
      <c r="H7" s="163">
        <v>5.1858764756074524E-2</v>
      </c>
      <c r="I7" s="164">
        <v>5.6557648362552905E-3</v>
      </c>
      <c r="J7" s="159"/>
      <c r="M7" s="129" t="s">
        <v>246</v>
      </c>
    </row>
    <row r="8" spans="2:13" x14ac:dyDescent="0.25">
      <c r="B8" s="239" t="s">
        <v>251</v>
      </c>
      <c r="C8" s="160" t="s">
        <v>236</v>
      </c>
      <c r="D8" s="172">
        <v>0.84808642221801633</v>
      </c>
      <c r="E8" s="172">
        <v>0.83684286324104074</v>
      </c>
      <c r="F8" s="161">
        <v>0.86005880045186056</v>
      </c>
      <c r="G8" s="158">
        <v>0.8704613811026175</v>
      </c>
      <c r="H8" s="158">
        <v>0.82275336876066252</v>
      </c>
      <c r="I8" s="161">
        <v>0.93417290082311732</v>
      </c>
      <c r="J8" s="159"/>
      <c r="M8" s="129" t="s">
        <v>247</v>
      </c>
    </row>
    <row r="9" spans="2:13" ht="15.75" thickBot="1" x14ac:dyDescent="0.3">
      <c r="B9" s="239"/>
      <c r="C9" s="160" t="s">
        <v>237</v>
      </c>
      <c r="D9" s="172">
        <v>0.15191357778198328</v>
      </c>
      <c r="E9" s="172">
        <v>0.16315713675895893</v>
      </c>
      <c r="F9" s="161">
        <v>0.13994119954813858</v>
      </c>
      <c r="G9" s="158">
        <v>0.12953861889738244</v>
      </c>
      <c r="H9" s="158">
        <v>0.17724663123933701</v>
      </c>
      <c r="I9" s="161">
        <v>6.5827099176882425E-2</v>
      </c>
      <c r="J9" s="159"/>
      <c r="M9" s="129" t="s">
        <v>248</v>
      </c>
    </row>
    <row r="10" spans="2:13" x14ac:dyDescent="0.25">
      <c r="B10" s="240" t="s">
        <v>252</v>
      </c>
      <c r="C10" s="167" t="s">
        <v>238</v>
      </c>
      <c r="D10" s="171">
        <v>0.70367597589447839</v>
      </c>
      <c r="E10" s="171">
        <v>0.71699622953023623</v>
      </c>
      <c r="F10" s="169">
        <v>0.68943874774705316</v>
      </c>
      <c r="G10" s="168">
        <v>0.61845336689417907</v>
      </c>
      <c r="H10" s="168">
        <v>0.74611457349810484</v>
      </c>
      <c r="I10" s="169">
        <v>0.65061445529569961</v>
      </c>
      <c r="J10" s="159"/>
      <c r="M10" s="129" t="s">
        <v>249</v>
      </c>
    </row>
    <row r="11" spans="2:13" x14ac:dyDescent="0.25">
      <c r="B11" s="239"/>
      <c r="C11" s="160" t="s">
        <v>239</v>
      </c>
      <c r="D11" s="172">
        <v>0.20934762135465923</v>
      </c>
      <c r="E11" s="172">
        <v>0.20864271255168412</v>
      </c>
      <c r="F11" s="161">
        <v>0.21010105651629629</v>
      </c>
      <c r="G11" s="158">
        <v>0.30623425388595554</v>
      </c>
      <c r="H11" s="158">
        <v>0.16820965864070903</v>
      </c>
      <c r="I11" s="161">
        <v>0.23739573330642899</v>
      </c>
      <c r="J11" s="159"/>
      <c r="M11" s="129" t="s">
        <v>101</v>
      </c>
    </row>
    <row r="12" spans="2:13" x14ac:dyDescent="0.25">
      <c r="B12" s="239"/>
      <c r="C12" s="160" t="s">
        <v>240</v>
      </c>
      <c r="D12" s="172">
        <v>6.2140554061461961E-2</v>
      </c>
      <c r="E12" s="172">
        <v>5.3620041013001343E-2</v>
      </c>
      <c r="F12" s="161">
        <v>7.1247624506307464E-2</v>
      </c>
      <c r="G12" s="158">
        <v>7.5312379219865028E-2</v>
      </c>
      <c r="H12" s="158">
        <v>6.1108575564019628E-2</v>
      </c>
      <c r="I12" s="161">
        <v>4.485663202738159E-2</v>
      </c>
      <c r="J12" s="159"/>
      <c r="M12" s="129" t="s">
        <v>231</v>
      </c>
    </row>
    <row r="13" spans="2:13" ht="15.75" thickBot="1" x14ac:dyDescent="0.3">
      <c r="B13" s="241"/>
      <c r="C13" s="162" t="s">
        <v>235</v>
      </c>
      <c r="D13" s="173">
        <v>2.4835848689398574E-2</v>
      </c>
      <c r="E13" s="173">
        <v>2.0741016905077916E-2</v>
      </c>
      <c r="F13" s="164">
        <v>2.9212571230342044E-2</v>
      </c>
      <c r="G13" s="163">
        <v>0</v>
      </c>
      <c r="H13" s="163">
        <v>2.4567192297165044E-2</v>
      </c>
      <c r="I13" s="164">
        <v>6.7133179370489557E-2</v>
      </c>
      <c r="J13" s="159"/>
      <c r="M13" s="129" t="s">
        <v>232</v>
      </c>
    </row>
    <row r="14" spans="2:13" x14ac:dyDescent="0.25">
      <c r="B14" s="239" t="s">
        <v>253</v>
      </c>
      <c r="C14" s="160" t="s">
        <v>241</v>
      </c>
      <c r="D14" s="172">
        <v>0.88307259428611795</v>
      </c>
      <c r="E14" s="172">
        <v>0.88143881053052486</v>
      </c>
      <c r="F14" s="161">
        <v>0.88481563978029909</v>
      </c>
      <c r="G14" s="158">
        <v>0.91932848188505512</v>
      </c>
      <c r="H14" s="158">
        <v>0.85921508374625832</v>
      </c>
      <c r="I14" s="161">
        <v>0.93492987422766771</v>
      </c>
      <c r="J14" s="159"/>
      <c r="M14" s="129" t="s">
        <v>75</v>
      </c>
    </row>
    <row r="15" spans="2:13" x14ac:dyDescent="0.25">
      <c r="B15" s="239"/>
      <c r="C15" s="160" t="s">
        <v>242</v>
      </c>
      <c r="D15" s="172">
        <v>7.2020391449367213E-2</v>
      </c>
      <c r="E15" s="172">
        <v>7.3567912866969717E-2</v>
      </c>
      <c r="F15" s="161">
        <v>7.0369377216383949E-2</v>
      </c>
      <c r="G15" s="158">
        <v>6.5988957140088955E-2</v>
      </c>
      <c r="H15" s="158">
        <v>7.9514969268895508E-2</v>
      </c>
      <c r="I15" s="161">
        <v>4.6823381492893945E-2</v>
      </c>
      <c r="J15" s="159"/>
    </row>
    <row r="16" spans="2:13" ht="15.75" thickBot="1" x14ac:dyDescent="0.3">
      <c r="B16" s="239"/>
      <c r="C16" s="160" t="s">
        <v>243</v>
      </c>
      <c r="D16" s="172">
        <v>4.4907014264514239E-2</v>
      </c>
      <c r="E16" s="172">
        <v>4.4993276602505121E-2</v>
      </c>
      <c r="F16" s="161">
        <v>4.4814983003316128E-2</v>
      </c>
      <c r="G16" s="158">
        <v>1.4682560974855662E-2</v>
      </c>
      <c r="H16" s="158">
        <v>6.1269946984845544E-2</v>
      </c>
      <c r="I16" s="161">
        <v>1.8246744279438381E-2</v>
      </c>
      <c r="J16" s="159"/>
    </row>
    <row r="17" spans="2:10" x14ac:dyDescent="0.25">
      <c r="B17" s="240" t="s">
        <v>254</v>
      </c>
      <c r="C17" s="167" t="s">
        <v>238</v>
      </c>
      <c r="D17" s="171">
        <v>0.97491513977490873</v>
      </c>
      <c r="E17" s="171">
        <v>0.95953580190347099</v>
      </c>
      <c r="F17" s="169">
        <v>0.99112997428498351</v>
      </c>
      <c r="G17" s="168">
        <v>0.9775423060849282</v>
      </c>
      <c r="H17" s="168">
        <v>0.98689070479379803</v>
      </c>
      <c r="I17" s="169">
        <v>0.91481832654492967</v>
      </c>
      <c r="J17" s="159"/>
    </row>
    <row r="18" spans="2:10" ht="15.75" thickBot="1" x14ac:dyDescent="0.3">
      <c r="B18" s="241"/>
      <c r="C18" s="162" t="s">
        <v>244</v>
      </c>
      <c r="D18" s="173">
        <v>2.5084860225091498E-2</v>
      </c>
      <c r="E18" s="173">
        <v>4.0464198096529194E-2</v>
      </c>
      <c r="F18" s="164">
        <v>8.8700257150163553E-3</v>
      </c>
      <c r="G18" s="163">
        <v>2.2457693915071762E-2</v>
      </c>
      <c r="H18" s="163">
        <v>1.3109295206202074E-2</v>
      </c>
      <c r="I18" s="164">
        <v>8.5181673455070411E-2</v>
      </c>
      <c r="J18" s="159"/>
    </row>
  </sheetData>
  <sheetProtection sheet="1" objects="1" scenarios="1"/>
  <mergeCells count="9">
    <mergeCell ref="G2:I2"/>
    <mergeCell ref="B5:B7"/>
    <mergeCell ref="B8:B9"/>
    <mergeCell ref="B10:B13"/>
    <mergeCell ref="B14:B16"/>
    <mergeCell ref="B17:B18"/>
    <mergeCell ref="D2:D3"/>
    <mergeCell ref="E2:F2"/>
    <mergeCell ref="B2:C4"/>
  </mergeCells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5"/>
  <sheetViews>
    <sheetView tabSelected="1" workbookViewId="0">
      <selection activeCell="P38" sqref="P38"/>
    </sheetView>
  </sheetViews>
  <sheetFormatPr defaultRowHeight="15" x14ac:dyDescent="0.25"/>
  <cols>
    <col min="2" max="2" width="51.85546875" bestFit="1" customWidth="1"/>
  </cols>
  <sheetData>
    <row r="2" spans="2:11" s="183" customFormat="1" ht="38.25" x14ac:dyDescent="0.25">
      <c r="B2" s="185" t="s">
        <v>277</v>
      </c>
      <c r="C2" s="174" t="s">
        <v>76</v>
      </c>
      <c r="D2" s="174" t="s">
        <v>255</v>
      </c>
      <c r="E2" s="174" t="s">
        <v>256</v>
      </c>
      <c r="F2" s="174" t="s">
        <v>257</v>
      </c>
      <c r="G2" s="174" t="s">
        <v>258</v>
      </c>
      <c r="H2" s="182"/>
      <c r="K2" s="184" t="s">
        <v>52</v>
      </c>
    </row>
    <row r="3" spans="2:11" x14ac:dyDescent="0.25">
      <c r="B3" s="179" t="s">
        <v>270</v>
      </c>
      <c r="C3" s="175">
        <v>0.98011810156711721</v>
      </c>
      <c r="D3" s="175">
        <v>1.095346343004284E-2</v>
      </c>
      <c r="E3" s="175">
        <v>7.628724126448425E-4</v>
      </c>
      <c r="F3" s="175">
        <v>5.8873178052895395E-3</v>
      </c>
      <c r="G3" s="175">
        <v>2.278244784905673E-3</v>
      </c>
      <c r="H3" s="178"/>
      <c r="K3" s="129" t="s">
        <v>53</v>
      </c>
    </row>
    <row r="4" spans="2:11" x14ac:dyDescent="0.25">
      <c r="B4" s="180" t="s">
        <v>265</v>
      </c>
      <c r="C4" s="176">
        <v>0.70304800368708986</v>
      </c>
      <c r="D4" s="176">
        <v>0.12588562083464394</v>
      </c>
      <c r="E4" s="176">
        <v>6.4302190068873277E-2</v>
      </c>
      <c r="F4" s="176">
        <v>7.9499987640163819E-2</v>
      </c>
      <c r="G4" s="176">
        <v>2.7264197769227769E-2</v>
      </c>
      <c r="H4" s="178"/>
      <c r="K4" s="129" t="s">
        <v>271</v>
      </c>
    </row>
    <row r="5" spans="2:11" x14ac:dyDescent="0.25">
      <c r="B5" s="180" t="s">
        <v>268</v>
      </c>
      <c r="C5" s="176">
        <v>0.5587294091689593</v>
      </c>
      <c r="D5" s="176">
        <v>0.2246762986498734</v>
      </c>
      <c r="E5" s="176">
        <v>0.11264199829790732</v>
      </c>
      <c r="F5" s="176">
        <v>6.8040334977532424E-2</v>
      </c>
      <c r="G5" s="176">
        <v>3.5911958905725225E-2</v>
      </c>
      <c r="H5" s="178"/>
      <c r="K5" s="129" t="s">
        <v>59</v>
      </c>
    </row>
    <row r="6" spans="2:11" x14ac:dyDescent="0.25">
      <c r="B6" s="180" t="s">
        <v>262</v>
      </c>
      <c r="C6" s="176">
        <v>0.3724753818819368</v>
      </c>
      <c r="D6" s="176">
        <v>0.22642808392588115</v>
      </c>
      <c r="E6" s="176">
        <v>0.17795935699773013</v>
      </c>
      <c r="F6" s="176">
        <v>0.11331425615899481</v>
      </c>
      <c r="G6" s="176">
        <v>0.10982292103545416</v>
      </c>
      <c r="H6" s="178"/>
      <c r="K6" s="129" t="s">
        <v>272</v>
      </c>
    </row>
    <row r="7" spans="2:11" x14ac:dyDescent="0.25">
      <c r="B7" s="180" t="s">
        <v>263</v>
      </c>
      <c r="C7" s="176">
        <v>0.34682309892464014</v>
      </c>
      <c r="D7" s="176">
        <v>0.13611306515251884</v>
      </c>
      <c r="E7" s="176">
        <v>0.13285354899722596</v>
      </c>
      <c r="F7" s="176">
        <v>0.1909869615800826</v>
      </c>
      <c r="G7" s="176">
        <v>0.19322332534552975</v>
      </c>
      <c r="H7" s="178"/>
      <c r="K7" s="129" t="s">
        <v>273</v>
      </c>
    </row>
    <row r="8" spans="2:11" x14ac:dyDescent="0.25">
      <c r="B8" s="180" t="s">
        <v>261</v>
      </c>
      <c r="C8" s="176">
        <v>0.34519416918498291</v>
      </c>
      <c r="D8" s="176">
        <v>0.31915676196765885</v>
      </c>
      <c r="E8" s="176">
        <v>0.14617610557602462</v>
      </c>
      <c r="F8" s="176">
        <v>0.14138818796110617</v>
      </c>
      <c r="G8" s="176">
        <v>4.808477531022419E-2</v>
      </c>
      <c r="H8" s="178"/>
      <c r="K8" s="129" t="s">
        <v>274</v>
      </c>
    </row>
    <row r="9" spans="2:11" x14ac:dyDescent="0.25">
      <c r="B9" s="180" t="s">
        <v>269</v>
      </c>
      <c r="C9" s="176">
        <v>0.28731400927919892</v>
      </c>
      <c r="D9" s="176">
        <v>0.32374810359344347</v>
      </c>
      <c r="E9" s="176">
        <v>0.15114687474039043</v>
      </c>
      <c r="F9" s="176">
        <v>0.11272818702201323</v>
      </c>
      <c r="G9" s="176">
        <v>0.12506282536495081</v>
      </c>
      <c r="H9" s="178"/>
      <c r="K9" s="129" t="s">
        <v>275</v>
      </c>
    </row>
    <row r="10" spans="2:11" x14ac:dyDescent="0.25">
      <c r="B10" s="180" t="s">
        <v>259</v>
      </c>
      <c r="C10" s="176">
        <v>0.11318364081038296</v>
      </c>
      <c r="D10" s="176">
        <v>0.15382469647949576</v>
      </c>
      <c r="E10" s="176">
        <v>9.7069999813444635E-2</v>
      </c>
      <c r="F10" s="176">
        <v>0.25035359674991214</v>
      </c>
      <c r="G10" s="176">
        <v>0.38556806614676215</v>
      </c>
      <c r="H10" s="178"/>
      <c r="K10" s="129" t="s">
        <v>99</v>
      </c>
    </row>
    <row r="11" spans="2:11" x14ac:dyDescent="0.25">
      <c r="B11" s="180" t="s">
        <v>260</v>
      </c>
      <c r="C11" s="176">
        <v>8.6577408238632747E-2</v>
      </c>
      <c r="D11" s="176">
        <v>0.21758006883346487</v>
      </c>
      <c r="E11" s="176">
        <v>0.12647082412904431</v>
      </c>
      <c r="F11" s="176">
        <v>0.24824186167193033</v>
      </c>
      <c r="G11" s="176">
        <v>0.32112983712692467</v>
      </c>
      <c r="H11" s="178"/>
      <c r="K11" s="129" t="s">
        <v>276</v>
      </c>
    </row>
    <row r="12" spans="2:11" x14ac:dyDescent="0.25">
      <c r="B12" s="180" t="s">
        <v>266</v>
      </c>
      <c r="C12" s="176">
        <v>7.3102668359217943E-2</v>
      </c>
      <c r="D12" s="176">
        <v>9.9795135556030326E-2</v>
      </c>
      <c r="E12" s="176">
        <v>0.23978540192283704</v>
      </c>
      <c r="F12" s="176">
        <v>0.30736492878699306</v>
      </c>
      <c r="G12" s="176">
        <v>0.27995186537491823</v>
      </c>
      <c r="H12" s="178"/>
      <c r="K12" s="129" t="s">
        <v>73</v>
      </c>
    </row>
    <row r="13" spans="2:11" x14ac:dyDescent="0.25">
      <c r="B13" s="180" t="s">
        <v>264</v>
      </c>
      <c r="C13" s="176">
        <v>2.3871648838870042E-2</v>
      </c>
      <c r="D13" s="176">
        <v>2.3966352801829505E-2</v>
      </c>
      <c r="E13" s="176">
        <v>6.3119605174021529E-2</v>
      </c>
      <c r="F13" s="176">
        <v>0.13520942814390946</v>
      </c>
      <c r="G13" s="176">
        <v>0.75383296504136865</v>
      </c>
      <c r="H13" s="178"/>
      <c r="K13" s="129" t="s">
        <v>75</v>
      </c>
    </row>
    <row r="14" spans="2:11" x14ac:dyDescent="0.25">
      <c r="B14" s="181" t="s">
        <v>267</v>
      </c>
      <c r="C14" s="177">
        <v>9.0018357217997672E-3</v>
      </c>
      <c r="D14" s="177">
        <v>9.3753709703155181E-3</v>
      </c>
      <c r="E14" s="177">
        <v>5.2929830411064541E-2</v>
      </c>
      <c r="F14" s="177">
        <v>8.240332806738826E-2</v>
      </c>
      <c r="G14" s="177">
        <v>0.8462896348294312</v>
      </c>
      <c r="H14" s="178"/>
    </row>
    <row r="15" spans="2:11" x14ac:dyDescent="0.25">
      <c r="H15" s="178"/>
    </row>
  </sheetData>
  <sheetProtection sheet="1" objects="1" scenarios="1"/>
  <autoFilter ref="B2:G14">
    <sortState ref="B3:G14">
      <sortCondition descending="1" ref="C2:C14"/>
    </sortState>
  </autoFilter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soubor 16letých</vt:lpstr>
      <vt:lpstr>prevalence</vt:lpstr>
      <vt:lpstr>iniciace</vt:lpstr>
      <vt:lpstr>dostupnost</vt:lpstr>
      <vt:lpstr>rizikovost</vt:lpstr>
      <vt:lpstr>internet a hry</vt:lpstr>
      <vt:lpstr>hazardní hraní</vt:lpstr>
      <vt:lpstr>riziko rozvoje poruch</vt:lpstr>
      <vt:lpstr>volnočasové aktivity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</dc:creator>
  <cp:lastModifiedBy>Kalinová Eva</cp:lastModifiedBy>
  <dcterms:created xsi:type="dcterms:W3CDTF">2018-09-11T09:20:34Z</dcterms:created>
  <dcterms:modified xsi:type="dcterms:W3CDTF">2019-01-11T10:54:25Z</dcterms:modified>
</cp:coreProperties>
</file>