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21\2021_Sluzby ZD\Web UK\"/>
    </mc:Choice>
  </mc:AlternateContent>
  <bookViews>
    <workbookView xWindow="-30" yWindow="30" windowWidth="15195" windowHeight="11640" firstSheet="5" activeTab="4"/>
  </bookViews>
  <sheets>
    <sheet name="služba 1" sheetId="1" r:id="rId1"/>
    <sheet name="služba 2" sheetId="8" r:id="rId2"/>
    <sheet name="služba 3" sheetId="9" r:id="rId3"/>
    <sheet name="souhrn" sheetId="4" r:id="rId4"/>
    <sheet name="schválená žádost" sheetId="15" r:id="rId5"/>
    <sheet name="souhrn_celé" sheetId="5" r:id="rId6"/>
    <sheet name="rozpis mzdových nákladů AK1" sheetId="19" r:id="rId7"/>
    <sheet name="rozpis mzdových nákladů AK2" sheetId="20" r:id="rId8"/>
    <sheet name="rozpis mzdových nákladů AK3" sheetId="21" r:id="rId9"/>
    <sheet name="rozpis úč.dokladů" sheetId="11" r:id="rId10"/>
    <sheet name="timesheet vzor" sheetId="22" r:id="rId11"/>
  </sheets>
  <externalReferences>
    <externalReference r:id="rId12"/>
  </externalReferences>
  <definedNames>
    <definedName name="_xlnm._FilterDatabase" localSheetId="9" hidden="1">'rozpis úč.dokladů'!$A$5:$M$34</definedName>
    <definedName name="_xlnm.Print_Area" localSheetId="9">'rozpis úč.dokladů'!$A$1:$M$41</definedName>
    <definedName name="_xlnm.Print_Area" localSheetId="4">'schválená žádost'!$A$1:$J$45</definedName>
    <definedName name="_xlnm.Print_Area" localSheetId="0">'služba 1'!$A$1:$F$22</definedName>
    <definedName name="_xlnm.Print_Area" localSheetId="1">'služba 2'!$A$1:$F$22</definedName>
    <definedName name="_xlnm.Print_Area" localSheetId="2">'služba 3'!$A$1:$F$22</definedName>
    <definedName name="_xlnm.Print_Area" localSheetId="3">souhrn!$A$1:$G$45</definedName>
    <definedName name="_xlnm.Print_Area" localSheetId="5">souhrn_celé!$A$1:$I$29</definedName>
    <definedName name="_xlnm.Print_Area" localSheetId="10">'timesheet vzor'!$A$1:$I$43</definedName>
    <definedName name="Z_0F0BE436_E5F8_447E_8554_FB945096D212_.wvu.PrintArea" localSheetId="4" hidden="1">'schválená žádost'!$A$1:$H$45</definedName>
    <definedName name="Z_0F0BE436_E5F8_447E_8554_FB945096D212_.wvu.PrintArea" localSheetId="0" hidden="1">'služba 1'!$A$1:$F$23</definedName>
    <definedName name="Z_0F0BE436_E5F8_447E_8554_FB945096D212_.wvu.PrintArea" localSheetId="1" hidden="1">'služba 2'!$A$1:$F$23</definedName>
    <definedName name="Z_0F0BE436_E5F8_447E_8554_FB945096D212_.wvu.PrintArea" localSheetId="2" hidden="1">'služba 3'!$A$1:$F$23</definedName>
    <definedName name="Z_0F0BE436_E5F8_447E_8554_FB945096D212_.wvu.PrintArea" localSheetId="3" hidden="1">souhrn!$A$1:$G$45</definedName>
    <definedName name="Z_0F0BE436_E5F8_447E_8554_FB945096D212_.wvu.PrintArea" localSheetId="5" hidden="1">souhrn_celé!$A$1:$I$20</definedName>
    <definedName name="Z_21AC950D_DC3B_4902_990E_85327BAB389E_.wvu.PrintArea" localSheetId="4" hidden="1">'schválená žádost'!$A$1:$H$45</definedName>
    <definedName name="Z_21AC950D_DC3B_4902_990E_85327BAB389E_.wvu.PrintArea" localSheetId="0" hidden="1">'služba 1'!$A$1:$F$23</definedName>
    <definedName name="Z_21AC950D_DC3B_4902_990E_85327BAB389E_.wvu.PrintArea" localSheetId="1" hidden="1">'služba 2'!$A$1:$F$23</definedName>
    <definedName name="Z_21AC950D_DC3B_4902_990E_85327BAB389E_.wvu.PrintArea" localSheetId="2" hidden="1">'služba 3'!$A$1:$F$23</definedName>
    <definedName name="Z_21AC950D_DC3B_4902_990E_85327BAB389E_.wvu.PrintArea" localSheetId="3" hidden="1">souhrn!$A$1:$G$45</definedName>
    <definedName name="Z_21AC950D_DC3B_4902_990E_85327BAB389E_.wvu.PrintArea" localSheetId="5" hidden="1">souhrn_celé!$A$1:$I$20</definedName>
    <definedName name="Z_78C9D36F_0297_446B_A2FA_2A5F0C8FCD84_.wvu.PrintArea" localSheetId="4" hidden="1">'schválená žádost'!$A$1:$H$45</definedName>
    <definedName name="Z_78C9D36F_0297_446B_A2FA_2A5F0C8FCD84_.wvu.PrintArea" localSheetId="0" hidden="1">'služba 1'!$A$1:$F$23</definedName>
    <definedName name="Z_78C9D36F_0297_446B_A2FA_2A5F0C8FCD84_.wvu.PrintArea" localSheetId="1" hidden="1">'služba 2'!$A$1:$F$23</definedName>
    <definedName name="Z_78C9D36F_0297_446B_A2FA_2A5F0C8FCD84_.wvu.PrintArea" localSheetId="2" hidden="1">'služba 3'!$A$1:$F$23</definedName>
    <definedName name="Z_78C9D36F_0297_446B_A2FA_2A5F0C8FCD84_.wvu.PrintArea" localSheetId="3" hidden="1">souhrn!$A$1:$G$45</definedName>
    <definedName name="Z_78C9D36F_0297_446B_A2FA_2A5F0C8FCD84_.wvu.PrintArea" localSheetId="5" hidden="1">souhrn_celé!$A$1:$I$20</definedName>
    <definedName name="Z_B50BE765_4CB1_4679_A0D4_E497D21B2A30_.wvu.PrintArea" localSheetId="4" hidden="1">'schválená žádost'!$A$1:$H$45</definedName>
    <definedName name="Z_B50BE765_4CB1_4679_A0D4_E497D21B2A30_.wvu.PrintArea" localSheetId="0" hidden="1">'služba 1'!$A$1:$F$23</definedName>
    <definedName name="Z_B50BE765_4CB1_4679_A0D4_E497D21B2A30_.wvu.PrintArea" localSheetId="1" hidden="1">'služba 2'!$A$1:$F$23</definedName>
    <definedName name="Z_B50BE765_4CB1_4679_A0D4_E497D21B2A30_.wvu.PrintArea" localSheetId="2" hidden="1">'služba 3'!$A$1:$F$23</definedName>
    <definedName name="Z_B50BE765_4CB1_4679_A0D4_E497D21B2A30_.wvu.PrintArea" localSheetId="3" hidden="1">souhrn!$A$1:$G$45</definedName>
    <definedName name="Z_B50BE765_4CB1_4679_A0D4_E497D21B2A30_.wvu.PrintArea" localSheetId="5" hidden="1">souhrn_celé!$A$1:$I$20</definedName>
  </definedNames>
  <calcPr calcId="152511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</workbook>
</file>

<file path=xl/calcChain.xml><?xml version="1.0" encoding="utf-8"?>
<calcChain xmlns="http://schemas.openxmlformats.org/spreadsheetml/2006/main">
  <c r="C19" i="4" l="1"/>
  <c r="B19" i="4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20" i="19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20" i="20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20" i="21"/>
  <c r="I19" i="15" l="1"/>
  <c r="H19" i="15"/>
  <c r="F19" i="15"/>
  <c r="E19" i="15"/>
  <c r="C19" i="15"/>
  <c r="B19" i="15"/>
  <c r="G12" i="5" l="1"/>
  <c r="G29" i="22" l="1"/>
  <c r="E36" i="22" s="1"/>
  <c r="L34" i="11" l="1"/>
  <c r="K34" i="11"/>
  <c r="J110" i="21" l="1"/>
  <c r="U108" i="21"/>
  <c r="V108" i="21" s="1"/>
  <c r="R108" i="21"/>
  <c r="S108" i="21" s="1"/>
  <c r="O108" i="21"/>
  <c r="P108" i="21" s="1"/>
  <c r="M108" i="21"/>
  <c r="L108" i="21"/>
  <c r="I108" i="21"/>
  <c r="J108" i="21" s="1"/>
  <c r="G108" i="21"/>
  <c r="F108" i="21"/>
  <c r="V107" i="21"/>
  <c r="U107" i="21"/>
  <c r="R107" i="21"/>
  <c r="S107" i="21" s="1"/>
  <c r="O107" i="21"/>
  <c r="P107" i="21" s="1"/>
  <c r="L107" i="21"/>
  <c r="M107" i="21" s="1"/>
  <c r="I107" i="21"/>
  <c r="J107" i="21" s="1"/>
  <c r="F107" i="21"/>
  <c r="G107" i="21" s="1"/>
  <c r="V106" i="21"/>
  <c r="U106" i="21"/>
  <c r="R106" i="21"/>
  <c r="S106" i="21" s="1"/>
  <c r="P106" i="21"/>
  <c r="O106" i="21"/>
  <c r="L106" i="21"/>
  <c r="M106" i="21" s="1"/>
  <c r="I106" i="21"/>
  <c r="J106" i="21" s="1"/>
  <c r="G106" i="21"/>
  <c r="F106" i="21"/>
  <c r="U105" i="21"/>
  <c r="V105" i="21" s="1"/>
  <c r="R105" i="21"/>
  <c r="S105" i="21" s="1"/>
  <c r="O105" i="21"/>
  <c r="P105" i="21" s="1"/>
  <c r="M105" i="21"/>
  <c r="L105" i="21"/>
  <c r="I105" i="21"/>
  <c r="J105" i="21" s="1"/>
  <c r="G105" i="21"/>
  <c r="F105" i="21"/>
  <c r="V104" i="21"/>
  <c r="U104" i="21"/>
  <c r="R104" i="21"/>
  <c r="S104" i="21" s="1"/>
  <c r="O104" i="21"/>
  <c r="P104" i="21" s="1"/>
  <c r="L104" i="21"/>
  <c r="M104" i="21" s="1"/>
  <c r="I104" i="21"/>
  <c r="J104" i="21" s="1"/>
  <c r="F104" i="21"/>
  <c r="G104" i="21" s="1"/>
  <c r="V103" i="21"/>
  <c r="U103" i="21"/>
  <c r="R103" i="21"/>
  <c r="S103" i="21" s="1"/>
  <c r="P103" i="21"/>
  <c r="O103" i="21"/>
  <c r="L103" i="21"/>
  <c r="M103" i="21" s="1"/>
  <c r="I103" i="21"/>
  <c r="J103" i="21" s="1"/>
  <c r="G103" i="21"/>
  <c r="F103" i="21"/>
  <c r="U102" i="21"/>
  <c r="V102" i="21" s="1"/>
  <c r="R102" i="21"/>
  <c r="S102" i="21" s="1"/>
  <c r="O102" i="21"/>
  <c r="P102" i="21" s="1"/>
  <c r="M102" i="21"/>
  <c r="L102" i="21"/>
  <c r="I102" i="21"/>
  <c r="J102" i="21" s="1"/>
  <c r="G102" i="21"/>
  <c r="F102" i="21"/>
  <c r="V101" i="21"/>
  <c r="U101" i="21"/>
  <c r="R101" i="21"/>
  <c r="S101" i="21" s="1"/>
  <c r="P101" i="21"/>
  <c r="O101" i="21"/>
  <c r="L101" i="21"/>
  <c r="M101" i="21" s="1"/>
  <c r="I101" i="21"/>
  <c r="J101" i="21" s="1"/>
  <c r="F101" i="21"/>
  <c r="G101" i="21" s="1"/>
  <c r="V100" i="21"/>
  <c r="U100" i="21"/>
  <c r="R100" i="21"/>
  <c r="S100" i="21" s="1"/>
  <c r="P100" i="21"/>
  <c r="O100" i="21"/>
  <c r="M100" i="21"/>
  <c r="L100" i="21"/>
  <c r="I100" i="21"/>
  <c r="J100" i="21" s="1"/>
  <c r="G100" i="21"/>
  <c r="F100" i="21"/>
  <c r="U99" i="21"/>
  <c r="V99" i="21" s="1"/>
  <c r="R99" i="21"/>
  <c r="S99" i="21" s="1"/>
  <c r="O99" i="21"/>
  <c r="M99" i="21"/>
  <c r="L99" i="21"/>
  <c r="I99" i="21"/>
  <c r="J99" i="21" s="1"/>
  <c r="G99" i="21"/>
  <c r="F99" i="21"/>
  <c r="U93" i="21"/>
  <c r="V93" i="21" s="1"/>
  <c r="R93" i="21"/>
  <c r="S93" i="21" s="1"/>
  <c r="O93" i="21"/>
  <c r="P93" i="21" s="1"/>
  <c r="M93" i="21"/>
  <c r="L93" i="21"/>
  <c r="I93" i="21"/>
  <c r="J93" i="21" s="1"/>
  <c r="G93" i="21"/>
  <c r="F93" i="21"/>
  <c r="V92" i="21"/>
  <c r="U92" i="21"/>
  <c r="R92" i="21"/>
  <c r="S92" i="21" s="1"/>
  <c r="P92" i="21"/>
  <c r="O92" i="21"/>
  <c r="L92" i="21"/>
  <c r="M92" i="21" s="1"/>
  <c r="I92" i="21"/>
  <c r="J92" i="21" s="1"/>
  <c r="F92" i="21"/>
  <c r="G92" i="21" s="1"/>
  <c r="V91" i="21"/>
  <c r="U91" i="21"/>
  <c r="R91" i="21"/>
  <c r="S91" i="21" s="1"/>
  <c r="P91" i="21"/>
  <c r="O91" i="21"/>
  <c r="M91" i="21"/>
  <c r="L91" i="21"/>
  <c r="I91" i="21"/>
  <c r="J91" i="21" s="1"/>
  <c r="G91" i="21"/>
  <c r="F91" i="21"/>
  <c r="U90" i="21"/>
  <c r="V90" i="21" s="1"/>
  <c r="R90" i="21"/>
  <c r="S90" i="21" s="1"/>
  <c r="O90" i="21"/>
  <c r="P90" i="21" s="1"/>
  <c r="M90" i="21"/>
  <c r="L90" i="21"/>
  <c r="I90" i="21"/>
  <c r="J90" i="21" s="1"/>
  <c r="G90" i="21"/>
  <c r="F90" i="21"/>
  <c r="V89" i="21"/>
  <c r="U89" i="21"/>
  <c r="R89" i="21"/>
  <c r="S89" i="21" s="1"/>
  <c r="P89" i="21"/>
  <c r="O89" i="21"/>
  <c r="L89" i="21"/>
  <c r="M89" i="21" s="1"/>
  <c r="I89" i="21"/>
  <c r="J89" i="21" s="1"/>
  <c r="F89" i="21"/>
  <c r="G89" i="21" s="1"/>
  <c r="V88" i="21"/>
  <c r="U88" i="21"/>
  <c r="R88" i="21"/>
  <c r="S88" i="21" s="1"/>
  <c r="P88" i="21"/>
  <c r="O88" i="21"/>
  <c r="M88" i="21"/>
  <c r="L88" i="21"/>
  <c r="I88" i="21"/>
  <c r="J88" i="21" s="1"/>
  <c r="G88" i="21"/>
  <c r="F88" i="21"/>
  <c r="U87" i="21"/>
  <c r="V87" i="21" s="1"/>
  <c r="R87" i="21"/>
  <c r="S87" i="21" s="1"/>
  <c r="O87" i="21"/>
  <c r="P87" i="21" s="1"/>
  <c r="M87" i="21"/>
  <c r="L87" i="21"/>
  <c r="I87" i="21"/>
  <c r="J87" i="21" s="1"/>
  <c r="G87" i="21"/>
  <c r="F87" i="21"/>
  <c r="V86" i="21"/>
  <c r="U86" i="21"/>
  <c r="R86" i="21"/>
  <c r="S86" i="21" s="1"/>
  <c r="P86" i="21"/>
  <c r="O86" i="21"/>
  <c r="L86" i="21"/>
  <c r="M86" i="21" s="1"/>
  <c r="I86" i="21"/>
  <c r="J86" i="21" s="1"/>
  <c r="F86" i="21"/>
  <c r="G86" i="21" s="1"/>
  <c r="V85" i="21"/>
  <c r="U85" i="21"/>
  <c r="R85" i="21"/>
  <c r="S85" i="21" s="1"/>
  <c r="P85" i="21"/>
  <c r="O85" i="21"/>
  <c r="M85" i="21"/>
  <c r="L85" i="21"/>
  <c r="I85" i="21"/>
  <c r="J85" i="21" s="1"/>
  <c r="G85" i="21"/>
  <c r="F85" i="21"/>
  <c r="U84" i="21"/>
  <c r="V84" i="21" s="1"/>
  <c r="R84" i="21"/>
  <c r="S84" i="21" s="1"/>
  <c r="O84" i="21"/>
  <c r="M84" i="21"/>
  <c r="L84" i="21"/>
  <c r="I84" i="21"/>
  <c r="G84" i="21"/>
  <c r="F84" i="21"/>
  <c r="U68" i="21"/>
  <c r="V68" i="21" s="1"/>
  <c r="R68" i="21"/>
  <c r="S68" i="21" s="1"/>
  <c r="P68" i="21"/>
  <c r="O68" i="21"/>
  <c r="L68" i="21"/>
  <c r="M68" i="21" s="1"/>
  <c r="J68" i="21"/>
  <c r="I68" i="21"/>
  <c r="G68" i="21"/>
  <c r="F68" i="21"/>
  <c r="U67" i="21"/>
  <c r="V67" i="21" s="1"/>
  <c r="S67" i="21"/>
  <c r="R67" i="21"/>
  <c r="O67" i="21"/>
  <c r="P67" i="21" s="1"/>
  <c r="L67" i="21"/>
  <c r="M67" i="21" s="1"/>
  <c r="I67" i="21"/>
  <c r="J67" i="21" s="1"/>
  <c r="G67" i="21"/>
  <c r="F67" i="21"/>
  <c r="U66" i="21"/>
  <c r="V66" i="21" s="1"/>
  <c r="S66" i="21"/>
  <c r="R66" i="21"/>
  <c r="P66" i="21"/>
  <c r="O66" i="21"/>
  <c r="L66" i="21"/>
  <c r="M66" i="21" s="1"/>
  <c r="J66" i="21"/>
  <c r="I66" i="21"/>
  <c r="F66" i="21"/>
  <c r="G66" i="21" s="1"/>
  <c r="U65" i="21"/>
  <c r="V65" i="21" s="1"/>
  <c r="R65" i="21"/>
  <c r="S65" i="21" s="1"/>
  <c r="P65" i="21"/>
  <c r="O65" i="21"/>
  <c r="L65" i="21"/>
  <c r="M65" i="21" s="1"/>
  <c r="J65" i="21"/>
  <c r="I65" i="21"/>
  <c r="G65" i="21"/>
  <c r="F65" i="21"/>
  <c r="U64" i="21"/>
  <c r="V64" i="21" s="1"/>
  <c r="S64" i="21"/>
  <c r="R64" i="21"/>
  <c r="O64" i="21"/>
  <c r="P64" i="21" s="1"/>
  <c r="L64" i="21"/>
  <c r="M64" i="21" s="1"/>
  <c r="I64" i="21"/>
  <c r="J64" i="21" s="1"/>
  <c r="G64" i="21"/>
  <c r="F64" i="21"/>
  <c r="U63" i="21"/>
  <c r="V63" i="21" s="1"/>
  <c r="S63" i="21"/>
  <c r="R63" i="21"/>
  <c r="P63" i="21"/>
  <c r="O63" i="21"/>
  <c r="L63" i="21"/>
  <c r="M63" i="21" s="1"/>
  <c r="J63" i="21"/>
  <c r="I63" i="21"/>
  <c r="F63" i="21"/>
  <c r="G63" i="21" s="1"/>
  <c r="U62" i="21"/>
  <c r="V62" i="21" s="1"/>
  <c r="R62" i="21"/>
  <c r="S62" i="21" s="1"/>
  <c r="P62" i="21"/>
  <c r="O62" i="21"/>
  <c r="L62" i="21"/>
  <c r="M62" i="21" s="1"/>
  <c r="J62" i="21"/>
  <c r="I62" i="21"/>
  <c r="G62" i="21"/>
  <c r="F62" i="21"/>
  <c r="U61" i="21"/>
  <c r="V61" i="21" s="1"/>
  <c r="S61" i="21"/>
  <c r="R61" i="21"/>
  <c r="O61" i="21"/>
  <c r="P61" i="21" s="1"/>
  <c r="L61" i="21"/>
  <c r="M61" i="21" s="1"/>
  <c r="I61" i="21"/>
  <c r="J61" i="21" s="1"/>
  <c r="G61" i="21"/>
  <c r="F61" i="21"/>
  <c r="U60" i="21"/>
  <c r="V60" i="21" s="1"/>
  <c r="S60" i="21"/>
  <c r="R60" i="21"/>
  <c r="P60" i="21"/>
  <c r="O60" i="21"/>
  <c r="L60" i="21"/>
  <c r="M60" i="21" s="1"/>
  <c r="J60" i="21"/>
  <c r="I60" i="21"/>
  <c r="F60" i="21"/>
  <c r="G60" i="21" s="1"/>
  <c r="U59" i="21"/>
  <c r="V59" i="21" s="1"/>
  <c r="R59" i="21"/>
  <c r="S59" i="21" s="1"/>
  <c r="P59" i="21"/>
  <c r="O59" i="21"/>
  <c r="L59" i="21"/>
  <c r="M59" i="21" s="1"/>
  <c r="J59" i="21"/>
  <c r="I59" i="21"/>
  <c r="G59" i="21"/>
  <c r="F59" i="21"/>
  <c r="U58" i="21"/>
  <c r="V58" i="21" s="1"/>
  <c r="S58" i="21"/>
  <c r="R58" i="21"/>
  <c r="O58" i="21"/>
  <c r="P58" i="21" s="1"/>
  <c r="L58" i="21"/>
  <c r="M58" i="21" s="1"/>
  <c r="I58" i="21"/>
  <c r="J58" i="21" s="1"/>
  <c r="G58" i="21"/>
  <c r="F58" i="21"/>
  <c r="U57" i="21"/>
  <c r="V57" i="21" s="1"/>
  <c r="S57" i="21"/>
  <c r="R57" i="21"/>
  <c r="P57" i="21"/>
  <c r="O57" i="21"/>
  <c r="L57" i="21"/>
  <c r="M57" i="21" s="1"/>
  <c r="J57" i="21"/>
  <c r="I57" i="21"/>
  <c r="F57" i="21"/>
  <c r="G57" i="21" s="1"/>
  <c r="U56" i="21"/>
  <c r="V56" i="21" s="1"/>
  <c r="R56" i="21"/>
  <c r="S56" i="21" s="1"/>
  <c r="P56" i="21"/>
  <c r="O56" i="21"/>
  <c r="L56" i="21"/>
  <c r="M56" i="21" s="1"/>
  <c r="J56" i="21"/>
  <c r="I56" i="21"/>
  <c r="G56" i="21"/>
  <c r="F56" i="21"/>
  <c r="U55" i="21"/>
  <c r="V55" i="21" s="1"/>
  <c r="S55" i="21"/>
  <c r="R55" i="21"/>
  <c r="O55" i="21"/>
  <c r="P55" i="21" s="1"/>
  <c r="L55" i="21"/>
  <c r="M55" i="21" s="1"/>
  <c r="I55" i="21"/>
  <c r="J55" i="21" s="1"/>
  <c r="G55" i="21"/>
  <c r="F55" i="21"/>
  <c r="U54" i="21"/>
  <c r="V54" i="21" s="1"/>
  <c r="S54" i="21"/>
  <c r="R54" i="21"/>
  <c r="P54" i="21"/>
  <c r="O54" i="21"/>
  <c r="L54" i="21"/>
  <c r="M54" i="21" s="1"/>
  <c r="J54" i="21"/>
  <c r="I54" i="21"/>
  <c r="F54" i="21"/>
  <c r="G54" i="21" s="1"/>
  <c r="U53" i="21"/>
  <c r="V53" i="21" s="1"/>
  <c r="R53" i="21"/>
  <c r="S53" i="21" s="1"/>
  <c r="P53" i="21"/>
  <c r="O53" i="21"/>
  <c r="L53" i="21"/>
  <c r="M53" i="21" s="1"/>
  <c r="J53" i="21"/>
  <c r="I53" i="21"/>
  <c r="G53" i="21"/>
  <c r="F53" i="21"/>
  <c r="U52" i="21"/>
  <c r="V52" i="21" s="1"/>
  <c r="S52" i="21"/>
  <c r="R52" i="21"/>
  <c r="O52" i="21"/>
  <c r="P52" i="21" s="1"/>
  <c r="L52" i="21"/>
  <c r="M52" i="21" s="1"/>
  <c r="I52" i="21"/>
  <c r="J52" i="21" s="1"/>
  <c r="G52" i="21"/>
  <c r="F52" i="21"/>
  <c r="U51" i="21"/>
  <c r="V51" i="21" s="1"/>
  <c r="S51" i="21"/>
  <c r="R51" i="21"/>
  <c r="P51" i="21"/>
  <c r="O51" i="21"/>
  <c r="L51" i="21"/>
  <c r="M51" i="21" s="1"/>
  <c r="J51" i="21"/>
  <c r="I51" i="21"/>
  <c r="F51" i="21"/>
  <c r="G51" i="21" s="1"/>
  <c r="U50" i="21"/>
  <c r="V50" i="21" s="1"/>
  <c r="R50" i="21"/>
  <c r="S50" i="21" s="1"/>
  <c r="P50" i="21"/>
  <c r="O50" i="21"/>
  <c r="L50" i="21"/>
  <c r="M50" i="21" s="1"/>
  <c r="J50" i="21"/>
  <c r="I50" i="21"/>
  <c r="G50" i="21"/>
  <c r="F50" i="21"/>
  <c r="U49" i="21"/>
  <c r="V49" i="21" s="1"/>
  <c r="S49" i="21"/>
  <c r="R49" i="21"/>
  <c r="O49" i="21"/>
  <c r="P49" i="21" s="1"/>
  <c r="L49" i="21"/>
  <c r="M49" i="21" s="1"/>
  <c r="I49" i="21"/>
  <c r="J49" i="21" s="1"/>
  <c r="G49" i="21"/>
  <c r="F49" i="21"/>
  <c r="U48" i="21"/>
  <c r="V48" i="21" s="1"/>
  <c r="S48" i="21"/>
  <c r="R48" i="21"/>
  <c r="P48" i="21"/>
  <c r="O48" i="21"/>
  <c r="L48" i="21"/>
  <c r="M48" i="21" s="1"/>
  <c r="J48" i="21"/>
  <c r="I48" i="21"/>
  <c r="F48" i="21"/>
  <c r="G48" i="21" s="1"/>
  <c r="V47" i="21"/>
  <c r="U47" i="21"/>
  <c r="S47" i="21"/>
  <c r="R47" i="21"/>
  <c r="O47" i="21"/>
  <c r="P47" i="21" s="1"/>
  <c r="M47" i="21"/>
  <c r="L47" i="21"/>
  <c r="J47" i="21"/>
  <c r="I47" i="21"/>
  <c r="F47" i="21"/>
  <c r="G47" i="21" s="1"/>
  <c r="V46" i="21"/>
  <c r="U46" i="21"/>
  <c r="S46" i="21"/>
  <c r="R46" i="21"/>
  <c r="O46" i="21"/>
  <c r="P46" i="21" s="1"/>
  <c r="M46" i="21"/>
  <c r="L46" i="21"/>
  <c r="J46" i="21"/>
  <c r="I46" i="21"/>
  <c r="F46" i="21"/>
  <c r="G46" i="21" s="1"/>
  <c r="V45" i="21"/>
  <c r="U45" i="21"/>
  <c r="S45" i="21"/>
  <c r="R45" i="21"/>
  <c r="O45" i="21"/>
  <c r="P45" i="21" s="1"/>
  <c r="M45" i="21"/>
  <c r="L45" i="21"/>
  <c r="J45" i="21"/>
  <c r="I45" i="21"/>
  <c r="F45" i="21"/>
  <c r="G45" i="21" s="1"/>
  <c r="V44" i="21"/>
  <c r="U44" i="21"/>
  <c r="S44" i="21"/>
  <c r="R44" i="21"/>
  <c r="O44" i="21"/>
  <c r="P44" i="21" s="1"/>
  <c r="M44" i="21"/>
  <c r="L44" i="21"/>
  <c r="J44" i="21"/>
  <c r="I44" i="21"/>
  <c r="F44" i="21"/>
  <c r="G44" i="21" s="1"/>
  <c r="V43" i="21"/>
  <c r="U43" i="21"/>
  <c r="S43" i="21"/>
  <c r="R43" i="21"/>
  <c r="O43" i="21"/>
  <c r="P43" i="21" s="1"/>
  <c r="M43" i="21"/>
  <c r="L43" i="21"/>
  <c r="J43" i="21"/>
  <c r="I43" i="21"/>
  <c r="F43" i="21"/>
  <c r="G43" i="21" s="1"/>
  <c r="V42" i="21"/>
  <c r="U42" i="21"/>
  <c r="S42" i="21"/>
  <c r="R42" i="21"/>
  <c r="O42" i="21"/>
  <c r="P42" i="21" s="1"/>
  <c r="M42" i="21"/>
  <c r="L42" i="21"/>
  <c r="J42" i="21"/>
  <c r="I42" i="21"/>
  <c r="F42" i="21"/>
  <c r="G42" i="21" s="1"/>
  <c r="V41" i="21"/>
  <c r="U41" i="21"/>
  <c r="S41" i="21"/>
  <c r="R41" i="21"/>
  <c r="O41" i="21"/>
  <c r="P41" i="21" s="1"/>
  <c r="M41" i="21"/>
  <c r="L41" i="21"/>
  <c r="J41" i="21"/>
  <c r="I41" i="21"/>
  <c r="F41" i="21"/>
  <c r="G41" i="21" s="1"/>
  <c r="V40" i="21"/>
  <c r="U40" i="21"/>
  <c r="S40" i="21"/>
  <c r="R40" i="21"/>
  <c r="O40" i="21"/>
  <c r="P40" i="21" s="1"/>
  <c r="M40" i="21"/>
  <c r="L40" i="21"/>
  <c r="J40" i="21"/>
  <c r="I40" i="21"/>
  <c r="F40" i="21"/>
  <c r="G40" i="21" s="1"/>
  <c r="V39" i="21"/>
  <c r="U39" i="21"/>
  <c r="S39" i="21"/>
  <c r="R39" i="21"/>
  <c r="O39" i="21"/>
  <c r="P39" i="21" s="1"/>
  <c r="M39" i="21"/>
  <c r="L39" i="21"/>
  <c r="J39" i="21"/>
  <c r="I39" i="21"/>
  <c r="F39" i="21"/>
  <c r="G39" i="21" s="1"/>
  <c r="U33" i="21"/>
  <c r="S33" i="21"/>
  <c r="R33" i="21"/>
  <c r="O33" i="21"/>
  <c r="P33" i="21" s="1"/>
  <c r="M33" i="21"/>
  <c r="L33" i="21"/>
  <c r="I33" i="21"/>
  <c r="J33" i="21" s="1"/>
  <c r="F33" i="21"/>
  <c r="G33" i="21" s="1"/>
  <c r="U32" i="21"/>
  <c r="R32" i="21"/>
  <c r="S32" i="21" s="1"/>
  <c r="O32" i="21"/>
  <c r="P32" i="21" s="1"/>
  <c r="M32" i="21"/>
  <c r="L32" i="21"/>
  <c r="J32" i="21"/>
  <c r="I32" i="21"/>
  <c r="F32" i="21"/>
  <c r="G32" i="21" s="1"/>
  <c r="U31" i="21"/>
  <c r="R31" i="21"/>
  <c r="S31" i="21" s="1"/>
  <c r="O31" i="21"/>
  <c r="P31" i="21" s="1"/>
  <c r="M31" i="21"/>
  <c r="L31" i="21"/>
  <c r="I31" i="21"/>
  <c r="J31" i="21" s="1"/>
  <c r="F31" i="21"/>
  <c r="G31" i="21" s="1"/>
  <c r="U30" i="21"/>
  <c r="S30" i="21"/>
  <c r="R30" i="21"/>
  <c r="O30" i="21"/>
  <c r="P30" i="21" s="1"/>
  <c r="M30" i="21"/>
  <c r="L30" i="21"/>
  <c r="I30" i="21"/>
  <c r="J30" i="21" s="1"/>
  <c r="F30" i="21"/>
  <c r="G30" i="21" s="1"/>
  <c r="U29" i="21"/>
  <c r="R29" i="21"/>
  <c r="S29" i="21" s="1"/>
  <c r="O29" i="21"/>
  <c r="P29" i="21" s="1"/>
  <c r="M29" i="21"/>
  <c r="L29" i="21"/>
  <c r="J29" i="21"/>
  <c r="I29" i="21"/>
  <c r="F29" i="21"/>
  <c r="G29" i="21" s="1"/>
  <c r="U28" i="21"/>
  <c r="R28" i="21"/>
  <c r="S28" i="21" s="1"/>
  <c r="O28" i="21"/>
  <c r="P28" i="21" s="1"/>
  <c r="M28" i="21"/>
  <c r="L28" i="21"/>
  <c r="I28" i="21"/>
  <c r="J28" i="21" s="1"/>
  <c r="F28" i="21"/>
  <c r="G28" i="21" s="1"/>
  <c r="U27" i="21"/>
  <c r="S27" i="21"/>
  <c r="R27" i="21"/>
  <c r="O27" i="21"/>
  <c r="P27" i="21" s="1"/>
  <c r="M27" i="21"/>
  <c r="L27" i="21"/>
  <c r="I27" i="21"/>
  <c r="J27" i="21" s="1"/>
  <c r="F27" i="21"/>
  <c r="G27" i="21" s="1"/>
  <c r="U26" i="21"/>
  <c r="R26" i="21"/>
  <c r="S26" i="21" s="1"/>
  <c r="O26" i="21"/>
  <c r="P26" i="21" s="1"/>
  <c r="M26" i="21"/>
  <c r="L26" i="21"/>
  <c r="J26" i="21"/>
  <c r="I26" i="21"/>
  <c r="F26" i="21"/>
  <c r="G26" i="21" s="1"/>
  <c r="U25" i="21"/>
  <c r="R25" i="21"/>
  <c r="S25" i="21" s="1"/>
  <c r="O25" i="21"/>
  <c r="P25" i="21" s="1"/>
  <c r="M25" i="21"/>
  <c r="L25" i="21"/>
  <c r="I25" i="21"/>
  <c r="J25" i="21" s="1"/>
  <c r="F25" i="21"/>
  <c r="G25" i="21" s="1"/>
  <c r="U24" i="21"/>
  <c r="S24" i="21"/>
  <c r="R24" i="21"/>
  <c r="O24" i="21"/>
  <c r="P24" i="21" s="1"/>
  <c r="M24" i="21"/>
  <c r="L24" i="21"/>
  <c r="I24" i="21"/>
  <c r="J24" i="21" s="1"/>
  <c r="F24" i="21"/>
  <c r="G24" i="21" s="1"/>
  <c r="U23" i="21"/>
  <c r="R23" i="21"/>
  <c r="S23" i="21" s="1"/>
  <c r="O23" i="21"/>
  <c r="P23" i="21" s="1"/>
  <c r="M23" i="21"/>
  <c r="L23" i="21"/>
  <c r="J23" i="21"/>
  <c r="I23" i="21"/>
  <c r="F23" i="21"/>
  <c r="G23" i="21" s="1"/>
  <c r="U22" i="21"/>
  <c r="R22" i="21"/>
  <c r="S22" i="21" s="1"/>
  <c r="O22" i="21"/>
  <c r="P22" i="21" s="1"/>
  <c r="M22" i="21"/>
  <c r="L22" i="21"/>
  <c r="I22" i="21"/>
  <c r="J22" i="21" s="1"/>
  <c r="F22" i="21"/>
  <c r="G22" i="21" s="1"/>
  <c r="U21" i="21"/>
  <c r="S21" i="21"/>
  <c r="R21" i="21"/>
  <c r="O21" i="21"/>
  <c r="P21" i="21" s="1"/>
  <c r="M21" i="21"/>
  <c r="L21" i="21"/>
  <c r="I21" i="21"/>
  <c r="J21" i="21" s="1"/>
  <c r="F21" i="21"/>
  <c r="G21" i="21" s="1"/>
  <c r="U20" i="21"/>
  <c r="R20" i="21"/>
  <c r="S20" i="21" s="1"/>
  <c r="O20" i="21"/>
  <c r="P20" i="21" s="1"/>
  <c r="M20" i="21"/>
  <c r="L20" i="21"/>
  <c r="J20" i="21"/>
  <c r="I20" i="21"/>
  <c r="F20" i="21"/>
  <c r="G20" i="21" s="1"/>
  <c r="V19" i="21"/>
  <c r="U19" i="21"/>
  <c r="R19" i="21"/>
  <c r="S19" i="21" s="1"/>
  <c r="O19" i="21"/>
  <c r="P19" i="21" s="1"/>
  <c r="M19" i="21"/>
  <c r="L19" i="21"/>
  <c r="I19" i="21"/>
  <c r="J19" i="21" s="1"/>
  <c r="F19" i="21"/>
  <c r="G19" i="21" s="1"/>
  <c r="V18" i="21"/>
  <c r="U18" i="21"/>
  <c r="S18" i="21"/>
  <c r="R18" i="21"/>
  <c r="O18" i="21"/>
  <c r="P18" i="21" s="1"/>
  <c r="M18" i="21"/>
  <c r="L18" i="21"/>
  <c r="J18" i="21"/>
  <c r="I18" i="21"/>
  <c r="F18" i="21"/>
  <c r="G18" i="21" s="1"/>
  <c r="V17" i="21"/>
  <c r="U17" i="21"/>
  <c r="R17" i="21"/>
  <c r="S17" i="21" s="1"/>
  <c r="O17" i="21"/>
  <c r="P17" i="21" s="1"/>
  <c r="M17" i="21"/>
  <c r="L17" i="21"/>
  <c r="J17" i="21"/>
  <c r="I17" i="21"/>
  <c r="F17" i="21"/>
  <c r="G17" i="21" s="1"/>
  <c r="V16" i="21"/>
  <c r="U16" i="21"/>
  <c r="R16" i="21"/>
  <c r="S16" i="21" s="1"/>
  <c r="O16" i="21"/>
  <c r="P16" i="21" s="1"/>
  <c r="M16" i="21"/>
  <c r="L16" i="21"/>
  <c r="I16" i="21"/>
  <c r="J16" i="21" s="1"/>
  <c r="G16" i="21"/>
  <c r="F16" i="21"/>
  <c r="V15" i="21"/>
  <c r="U15" i="21"/>
  <c r="R15" i="21"/>
  <c r="S15" i="21" s="1"/>
  <c r="P15" i="21"/>
  <c r="O15" i="21"/>
  <c r="M15" i="21"/>
  <c r="L15" i="21"/>
  <c r="I15" i="21"/>
  <c r="J15" i="21" s="1"/>
  <c r="G15" i="21"/>
  <c r="F15" i="21"/>
  <c r="V14" i="21"/>
  <c r="U14" i="21"/>
  <c r="R14" i="21"/>
  <c r="S14" i="21" s="1"/>
  <c r="P14" i="21"/>
  <c r="O14" i="21"/>
  <c r="M14" i="21"/>
  <c r="L14" i="21"/>
  <c r="I14" i="21"/>
  <c r="J14" i="21" s="1"/>
  <c r="G14" i="21"/>
  <c r="F14" i="21"/>
  <c r="V13" i="21"/>
  <c r="U13" i="21"/>
  <c r="R13" i="21"/>
  <c r="S13" i="21" s="1"/>
  <c r="P13" i="21"/>
  <c r="O13" i="21"/>
  <c r="M13" i="21"/>
  <c r="L13" i="21"/>
  <c r="I13" i="21"/>
  <c r="J13" i="21" s="1"/>
  <c r="G13" i="21"/>
  <c r="F13" i="21"/>
  <c r="V12" i="21"/>
  <c r="U12" i="21"/>
  <c r="R12" i="21"/>
  <c r="S12" i="21" s="1"/>
  <c r="P12" i="21"/>
  <c r="O12" i="21"/>
  <c r="M12" i="21"/>
  <c r="L12" i="21"/>
  <c r="I12" i="21"/>
  <c r="J12" i="21" s="1"/>
  <c r="G12" i="21"/>
  <c r="F12" i="21"/>
  <c r="V11" i="21"/>
  <c r="U11" i="21"/>
  <c r="R11" i="21"/>
  <c r="S11" i="21" s="1"/>
  <c r="P11" i="21"/>
  <c r="O11" i="21"/>
  <c r="M11" i="21"/>
  <c r="L11" i="21"/>
  <c r="I11" i="21"/>
  <c r="J11" i="21" s="1"/>
  <c r="G11" i="21"/>
  <c r="F11" i="21"/>
  <c r="V10" i="21"/>
  <c r="U10" i="21"/>
  <c r="R10" i="21"/>
  <c r="S10" i="21" s="1"/>
  <c r="P10" i="21"/>
  <c r="O10" i="21"/>
  <c r="M10" i="21"/>
  <c r="L10" i="21"/>
  <c r="I10" i="21"/>
  <c r="J10" i="21" s="1"/>
  <c r="G10" i="21"/>
  <c r="F10" i="21"/>
  <c r="V9" i="21"/>
  <c r="U9" i="21"/>
  <c r="R9" i="21"/>
  <c r="S9" i="21" s="1"/>
  <c r="P9" i="21"/>
  <c r="O9" i="21"/>
  <c r="M9" i="21"/>
  <c r="L9" i="21"/>
  <c r="I9" i="21"/>
  <c r="J9" i="21" s="1"/>
  <c r="G9" i="21"/>
  <c r="F9" i="21"/>
  <c r="V8" i="21"/>
  <c r="U8" i="21"/>
  <c r="R8" i="21"/>
  <c r="S8" i="21" s="1"/>
  <c r="P8" i="21"/>
  <c r="O8" i="21"/>
  <c r="M8" i="21"/>
  <c r="L8" i="21"/>
  <c r="I8" i="21"/>
  <c r="J8" i="21" s="1"/>
  <c r="G8" i="21"/>
  <c r="F8" i="21"/>
  <c r="V7" i="21"/>
  <c r="U7" i="21"/>
  <c r="R7" i="21"/>
  <c r="S7" i="21" s="1"/>
  <c r="P7" i="21"/>
  <c r="O7" i="21"/>
  <c r="M7" i="21"/>
  <c r="L7" i="21"/>
  <c r="I7" i="21"/>
  <c r="J7" i="21" s="1"/>
  <c r="G7" i="21"/>
  <c r="F7" i="21"/>
  <c r="V6" i="21"/>
  <c r="U6" i="21"/>
  <c r="R6" i="21"/>
  <c r="S6" i="21" s="1"/>
  <c r="P6" i="21"/>
  <c r="O6" i="21"/>
  <c r="M6" i="21"/>
  <c r="L6" i="21"/>
  <c r="I6" i="21"/>
  <c r="J6" i="21" s="1"/>
  <c r="G6" i="21"/>
  <c r="F6" i="21"/>
  <c r="V5" i="21"/>
  <c r="U5" i="21"/>
  <c r="R5" i="21"/>
  <c r="S5" i="21" s="1"/>
  <c r="P5" i="21"/>
  <c r="O5" i="21"/>
  <c r="M5" i="21"/>
  <c r="L5" i="21"/>
  <c r="I5" i="21"/>
  <c r="J5" i="21" s="1"/>
  <c r="G5" i="21"/>
  <c r="F5" i="21"/>
  <c r="V4" i="21"/>
  <c r="V35" i="21" s="1"/>
  <c r="U4" i="21"/>
  <c r="R4" i="21"/>
  <c r="P4" i="21"/>
  <c r="O4" i="21"/>
  <c r="P35" i="21" s="1"/>
  <c r="M4" i="21"/>
  <c r="M35" i="21" s="1"/>
  <c r="L4" i="21"/>
  <c r="I4" i="21"/>
  <c r="G4" i="21"/>
  <c r="F4" i="21"/>
  <c r="U108" i="20"/>
  <c r="V108" i="20" s="1"/>
  <c r="R108" i="20"/>
  <c r="S108" i="20" s="1"/>
  <c r="P108" i="20"/>
  <c r="O108" i="20"/>
  <c r="L108" i="20"/>
  <c r="M108" i="20" s="1"/>
  <c r="I108" i="20"/>
  <c r="J108" i="20" s="1"/>
  <c r="G108" i="20"/>
  <c r="F108" i="20"/>
  <c r="U107" i="20"/>
  <c r="V107" i="20" s="1"/>
  <c r="R107" i="20"/>
  <c r="S107" i="20" s="1"/>
  <c r="P107" i="20"/>
  <c r="O107" i="20"/>
  <c r="L107" i="20"/>
  <c r="M107" i="20" s="1"/>
  <c r="I107" i="20"/>
  <c r="J107" i="20" s="1"/>
  <c r="G107" i="20"/>
  <c r="F107" i="20"/>
  <c r="U106" i="20"/>
  <c r="V106" i="20" s="1"/>
  <c r="R106" i="20"/>
  <c r="S106" i="20" s="1"/>
  <c r="P106" i="20"/>
  <c r="O106" i="20"/>
  <c r="L106" i="20"/>
  <c r="M106" i="20" s="1"/>
  <c r="I106" i="20"/>
  <c r="J106" i="20" s="1"/>
  <c r="G106" i="20"/>
  <c r="F106" i="20"/>
  <c r="U105" i="20"/>
  <c r="V105" i="20" s="1"/>
  <c r="R105" i="20"/>
  <c r="S105" i="20" s="1"/>
  <c r="P105" i="20"/>
  <c r="O105" i="20"/>
  <c r="L105" i="20"/>
  <c r="M105" i="20" s="1"/>
  <c r="I105" i="20"/>
  <c r="J105" i="20" s="1"/>
  <c r="G105" i="20"/>
  <c r="F105" i="20"/>
  <c r="U104" i="20"/>
  <c r="V104" i="20" s="1"/>
  <c r="R104" i="20"/>
  <c r="S104" i="20" s="1"/>
  <c r="P104" i="20"/>
  <c r="O104" i="20"/>
  <c r="L104" i="20"/>
  <c r="M104" i="20" s="1"/>
  <c r="I104" i="20"/>
  <c r="J104" i="20" s="1"/>
  <c r="F104" i="20"/>
  <c r="G104" i="20" s="1"/>
  <c r="U103" i="20"/>
  <c r="V103" i="20" s="1"/>
  <c r="R103" i="20"/>
  <c r="S103" i="20" s="1"/>
  <c r="P103" i="20"/>
  <c r="O103" i="20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G102" i="20"/>
  <c r="F102" i="20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P100" i="20"/>
  <c r="O100" i="20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J99" i="20" s="1"/>
  <c r="G99" i="20"/>
  <c r="F99" i="20"/>
  <c r="U93" i="20"/>
  <c r="V93" i="20" s="1"/>
  <c r="R93" i="20"/>
  <c r="S93" i="20" s="1"/>
  <c r="O93" i="20"/>
  <c r="P93" i="20" s="1"/>
  <c r="L93" i="20"/>
  <c r="M93" i="20" s="1"/>
  <c r="I93" i="20"/>
  <c r="J93" i="20" s="1"/>
  <c r="G93" i="20"/>
  <c r="F93" i="20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P91" i="20"/>
  <c r="O91" i="20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G90" i="20"/>
  <c r="F90" i="20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P88" i="20"/>
  <c r="O88" i="20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G87" i="20"/>
  <c r="F87" i="20"/>
  <c r="U86" i="20"/>
  <c r="V86" i="20" s="1"/>
  <c r="R86" i="20"/>
  <c r="S86" i="20" s="1"/>
  <c r="O86" i="20"/>
  <c r="P86" i="20" s="1"/>
  <c r="L86" i="20"/>
  <c r="I86" i="20"/>
  <c r="J86" i="20" s="1"/>
  <c r="F86" i="20"/>
  <c r="G86" i="20" s="1"/>
  <c r="U85" i="20"/>
  <c r="V85" i="20" s="1"/>
  <c r="R85" i="20"/>
  <c r="S85" i="20" s="1"/>
  <c r="P85" i="20"/>
  <c r="O85" i="20"/>
  <c r="L85" i="20"/>
  <c r="M85" i="20" s="1"/>
  <c r="I85" i="20"/>
  <c r="J85" i="20" s="1"/>
  <c r="F85" i="20"/>
  <c r="G85" i="20" s="1"/>
  <c r="U84" i="20"/>
  <c r="R84" i="20"/>
  <c r="S84" i="20" s="1"/>
  <c r="O84" i="20"/>
  <c r="P84" i="20" s="1"/>
  <c r="L84" i="20"/>
  <c r="M84" i="20" s="1"/>
  <c r="I84" i="20"/>
  <c r="J84" i="20" s="1"/>
  <c r="G84" i="20"/>
  <c r="F84" i="20"/>
  <c r="U68" i="20"/>
  <c r="V68" i="20" s="1"/>
  <c r="R68" i="20"/>
  <c r="S68" i="20" s="1"/>
  <c r="O68" i="20"/>
  <c r="P68" i="20" s="1"/>
  <c r="L68" i="20"/>
  <c r="M68" i="20" s="1"/>
  <c r="J68" i="20"/>
  <c r="I68" i="20"/>
  <c r="F68" i="20"/>
  <c r="G68" i="20" s="1"/>
  <c r="U67" i="20"/>
  <c r="V67" i="20" s="1"/>
  <c r="R67" i="20"/>
  <c r="S67" i="20" s="1"/>
  <c r="O67" i="20"/>
  <c r="P67" i="20" s="1"/>
  <c r="L67" i="20"/>
  <c r="M67" i="20" s="1"/>
  <c r="I67" i="20"/>
  <c r="J67" i="20" s="1"/>
  <c r="F67" i="20"/>
  <c r="G67" i="20" s="1"/>
  <c r="U66" i="20"/>
  <c r="V66" i="20" s="1"/>
  <c r="S66" i="20"/>
  <c r="R66" i="20"/>
  <c r="O66" i="20"/>
  <c r="P66" i="20" s="1"/>
  <c r="L66" i="20"/>
  <c r="M66" i="20" s="1"/>
  <c r="I66" i="20"/>
  <c r="J66" i="20" s="1"/>
  <c r="F66" i="20"/>
  <c r="G66" i="20" s="1"/>
  <c r="U65" i="20"/>
  <c r="V65" i="20" s="1"/>
  <c r="R65" i="20"/>
  <c r="S65" i="20" s="1"/>
  <c r="O65" i="20"/>
  <c r="P65" i="20" s="1"/>
  <c r="L65" i="20"/>
  <c r="M65" i="20" s="1"/>
  <c r="J65" i="20"/>
  <c r="I65" i="20"/>
  <c r="F65" i="20"/>
  <c r="G65" i="20" s="1"/>
  <c r="U64" i="20"/>
  <c r="V64" i="20" s="1"/>
  <c r="R64" i="20"/>
  <c r="S64" i="20" s="1"/>
  <c r="O64" i="20"/>
  <c r="P64" i="20" s="1"/>
  <c r="L64" i="20"/>
  <c r="M64" i="20" s="1"/>
  <c r="I64" i="20"/>
  <c r="J64" i="20" s="1"/>
  <c r="F64" i="20"/>
  <c r="G64" i="20" s="1"/>
  <c r="U63" i="20"/>
  <c r="V63" i="20" s="1"/>
  <c r="S63" i="20"/>
  <c r="R63" i="20"/>
  <c r="O63" i="20"/>
  <c r="P63" i="20" s="1"/>
  <c r="L63" i="20"/>
  <c r="M63" i="20" s="1"/>
  <c r="I63" i="20"/>
  <c r="J63" i="20" s="1"/>
  <c r="F63" i="20"/>
  <c r="G63" i="20" s="1"/>
  <c r="U62" i="20"/>
  <c r="V62" i="20" s="1"/>
  <c r="R62" i="20"/>
  <c r="S62" i="20" s="1"/>
  <c r="O62" i="20"/>
  <c r="P62" i="20" s="1"/>
  <c r="L62" i="20"/>
  <c r="M62" i="20" s="1"/>
  <c r="J62" i="20"/>
  <c r="I62" i="20"/>
  <c r="F62" i="20"/>
  <c r="G62" i="20" s="1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S60" i="20"/>
  <c r="R60" i="20"/>
  <c r="O60" i="20"/>
  <c r="P60" i="20" s="1"/>
  <c r="L60" i="20"/>
  <c r="M60" i="20" s="1"/>
  <c r="I60" i="20"/>
  <c r="J60" i="20" s="1"/>
  <c r="F60" i="20"/>
  <c r="G60" i="20" s="1"/>
  <c r="U59" i="20"/>
  <c r="V59" i="20" s="1"/>
  <c r="R59" i="20"/>
  <c r="S59" i="20" s="1"/>
  <c r="O59" i="20"/>
  <c r="P59" i="20" s="1"/>
  <c r="L59" i="20"/>
  <c r="M59" i="20" s="1"/>
  <c r="J59" i="20"/>
  <c r="I59" i="20"/>
  <c r="F59" i="20"/>
  <c r="G59" i="20" s="1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I57" i="20"/>
  <c r="J57" i="20" s="1"/>
  <c r="F57" i="20"/>
  <c r="G57" i="20" s="1"/>
  <c r="U56" i="20"/>
  <c r="V56" i="20" s="1"/>
  <c r="R56" i="20"/>
  <c r="S56" i="20" s="1"/>
  <c r="O56" i="20"/>
  <c r="P56" i="20" s="1"/>
  <c r="L56" i="20"/>
  <c r="M56" i="20" s="1"/>
  <c r="J56" i="20"/>
  <c r="I56" i="20"/>
  <c r="F56" i="20"/>
  <c r="G56" i="20" s="1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S54" i="20"/>
  <c r="R54" i="20"/>
  <c r="O54" i="20"/>
  <c r="P54" i="20" s="1"/>
  <c r="L54" i="20"/>
  <c r="M54" i="20" s="1"/>
  <c r="I54" i="20"/>
  <c r="J54" i="20" s="1"/>
  <c r="F54" i="20"/>
  <c r="G54" i="20" s="1"/>
  <c r="U53" i="20"/>
  <c r="V53" i="20" s="1"/>
  <c r="R53" i="20"/>
  <c r="S53" i="20" s="1"/>
  <c r="O53" i="20"/>
  <c r="P53" i="20" s="1"/>
  <c r="L53" i="20"/>
  <c r="M53" i="20" s="1"/>
  <c r="J53" i="20"/>
  <c r="I53" i="20"/>
  <c r="F53" i="20"/>
  <c r="G53" i="20" s="1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I51" i="20"/>
  <c r="J51" i="20" s="1"/>
  <c r="F51" i="20"/>
  <c r="G51" i="20" s="1"/>
  <c r="U50" i="20"/>
  <c r="V50" i="20" s="1"/>
  <c r="R50" i="20"/>
  <c r="S50" i="20" s="1"/>
  <c r="O50" i="20"/>
  <c r="P50" i="20" s="1"/>
  <c r="L50" i="20"/>
  <c r="M50" i="20" s="1"/>
  <c r="J50" i="20"/>
  <c r="I50" i="20"/>
  <c r="F50" i="20"/>
  <c r="G50" i="20" s="1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S48" i="20"/>
  <c r="R48" i="20"/>
  <c r="O48" i="20"/>
  <c r="P48" i="20" s="1"/>
  <c r="L48" i="20"/>
  <c r="M48" i="20" s="1"/>
  <c r="I48" i="20"/>
  <c r="J48" i="20" s="1"/>
  <c r="G48" i="20"/>
  <c r="F48" i="20"/>
  <c r="U47" i="20"/>
  <c r="V47" i="20" s="1"/>
  <c r="R47" i="20"/>
  <c r="S47" i="20" s="1"/>
  <c r="P47" i="20"/>
  <c r="O47" i="20"/>
  <c r="L47" i="20"/>
  <c r="M47" i="20" s="1"/>
  <c r="I47" i="20"/>
  <c r="J47" i="20" s="1"/>
  <c r="G47" i="20"/>
  <c r="F47" i="20"/>
  <c r="U46" i="20"/>
  <c r="V46" i="20" s="1"/>
  <c r="R46" i="20"/>
  <c r="S46" i="20" s="1"/>
  <c r="P46" i="20"/>
  <c r="O46" i="20"/>
  <c r="L46" i="20"/>
  <c r="M46" i="20" s="1"/>
  <c r="I46" i="20"/>
  <c r="J46" i="20" s="1"/>
  <c r="G46" i="20"/>
  <c r="F46" i="20"/>
  <c r="U45" i="20"/>
  <c r="V45" i="20" s="1"/>
  <c r="R45" i="20"/>
  <c r="S45" i="20" s="1"/>
  <c r="P45" i="20"/>
  <c r="O45" i="20"/>
  <c r="L45" i="20"/>
  <c r="M45" i="20" s="1"/>
  <c r="I45" i="20"/>
  <c r="J45" i="20" s="1"/>
  <c r="G45" i="20"/>
  <c r="F45" i="20"/>
  <c r="U44" i="20"/>
  <c r="V44" i="20" s="1"/>
  <c r="R44" i="20"/>
  <c r="S44" i="20" s="1"/>
  <c r="P44" i="20"/>
  <c r="O44" i="20"/>
  <c r="L44" i="20"/>
  <c r="M44" i="20" s="1"/>
  <c r="I44" i="20"/>
  <c r="J44" i="20" s="1"/>
  <c r="G44" i="20"/>
  <c r="F44" i="20"/>
  <c r="U43" i="20"/>
  <c r="V43" i="20" s="1"/>
  <c r="R43" i="20"/>
  <c r="S43" i="20" s="1"/>
  <c r="P43" i="20"/>
  <c r="O43" i="20"/>
  <c r="L43" i="20"/>
  <c r="M43" i="20" s="1"/>
  <c r="I43" i="20"/>
  <c r="J43" i="20" s="1"/>
  <c r="G43" i="20"/>
  <c r="F43" i="20"/>
  <c r="U42" i="20"/>
  <c r="V42" i="20" s="1"/>
  <c r="R42" i="20"/>
  <c r="S42" i="20" s="1"/>
  <c r="P42" i="20"/>
  <c r="O42" i="20"/>
  <c r="L42" i="20"/>
  <c r="M42" i="20" s="1"/>
  <c r="I42" i="20"/>
  <c r="J42" i="20" s="1"/>
  <c r="G42" i="20"/>
  <c r="F42" i="20"/>
  <c r="U41" i="20"/>
  <c r="V41" i="20" s="1"/>
  <c r="R41" i="20"/>
  <c r="S41" i="20" s="1"/>
  <c r="P41" i="20"/>
  <c r="O41" i="20"/>
  <c r="L41" i="20"/>
  <c r="M41" i="20" s="1"/>
  <c r="I41" i="20"/>
  <c r="J41" i="20" s="1"/>
  <c r="G41" i="20"/>
  <c r="F41" i="20"/>
  <c r="U40" i="20"/>
  <c r="V40" i="20" s="1"/>
  <c r="R40" i="20"/>
  <c r="S40" i="20" s="1"/>
  <c r="P40" i="20"/>
  <c r="O40" i="20"/>
  <c r="L40" i="20"/>
  <c r="M40" i="20" s="1"/>
  <c r="I40" i="20"/>
  <c r="J40" i="20" s="1"/>
  <c r="G40" i="20"/>
  <c r="F40" i="20"/>
  <c r="U39" i="20"/>
  <c r="R39" i="20"/>
  <c r="P39" i="20"/>
  <c r="O39" i="20"/>
  <c r="L39" i="20"/>
  <c r="I39" i="20"/>
  <c r="G39" i="20"/>
  <c r="F39" i="20"/>
  <c r="U33" i="20"/>
  <c r="R33" i="20"/>
  <c r="S33" i="20" s="1"/>
  <c r="P33" i="20"/>
  <c r="O33" i="20"/>
  <c r="L33" i="20"/>
  <c r="M33" i="20" s="1"/>
  <c r="I33" i="20"/>
  <c r="J33" i="20" s="1"/>
  <c r="G33" i="20"/>
  <c r="F33" i="20"/>
  <c r="U32" i="20"/>
  <c r="R32" i="20"/>
  <c r="S32" i="20" s="1"/>
  <c r="P32" i="20"/>
  <c r="O32" i="20"/>
  <c r="L32" i="20"/>
  <c r="M32" i="20" s="1"/>
  <c r="I32" i="20"/>
  <c r="J32" i="20" s="1"/>
  <c r="G32" i="20"/>
  <c r="F32" i="20"/>
  <c r="U31" i="20"/>
  <c r="R31" i="20"/>
  <c r="S31" i="20" s="1"/>
  <c r="P31" i="20"/>
  <c r="O31" i="20"/>
  <c r="L31" i="20"/>
  <c r="M31" i="20" s="1"/>
  <c r="I31" i="20"/>
  <c r="J31" i="20" s="1"/>
  <c r="G31" i="20"/>
  <c r="F31" i="20"/>
  <c r="U30" i="20"/>
  <c r="R30" i="20"/>
  <c r="S30" i="20" s="1"/>
  <c r="P30" i="20"/>
  <c r="O30" i="20"/>
  <c r="L30" i="20"/>
  <c r="M30" i="20" s="1"/>
  <c r="I30" i="20"/>
  <c r="J30" i="20" s="1"/>
  <c r="G30" i="20"/>
  <c r="F30" i="20"/>
  <c r="U29" i="20"/>
  <c r="R29" i="20"/>
  <c r="S29" i="20" s="1"/>
  <c r="P29" i="20"/>
  <c r="O29" i="20"/>
  <c r="L29" i="20"/>
  <c r="M29" i="20" s="1"/>
  <c r="I29" i="20"/>
  <c r="J29" i="20" s="1"/>
  <c r="G29" i="20"/>
  <c r="F29" i="20"/>
  <c r="U28" i="20"/>
  <c r="R28" i="20"/>
  <c r="S28" i="20" s="1"/>
  <c r="P28" i="20"/>
  <c r="O28" i="20"/>
  <c r="L28" i="20"/>
  <c r="M28" i="20" s="1"/>
  <c r="I28" i="20"/>
  <c r="J28" i="20" s="1"/>
  <c r="G28" i="20"/>
  <c r="F28" i="20"/>
  <c r="U27" i="20"/>
  <c r="R27" i="20"/>
  <c r="S27" i="20" s="1"/>
  <c r="P27" i="20"/>
  <c r="O27" i="20"/>
  <c r="L27" i="20"/>
  <c r="M27" i="20" s="1"/>
  <c r="I27" i="20"/>
  <c r="J27" i="20" s="1"/>
  <c r="G27" i="20"/>
  <c r="F27" i="20"/>
  <c r="U26" i="20"/>
  <c r="S26" i="20"/>
  <c r="R26" i="20"/>
  <c r="P26" i="20"/>
  <c r="O26" i="20"/>
  <c r="L26" i="20"/>
  <c r="M26" i="20" s="1"/>
  <c r="J26" i="20"/>
  <c r="I26" i="20"/>
  <c r="G26" i="20"/>
  <c r="F26" i="20"/>
  <c r="U25" i="20"/>
  <c r="R25" i="20"/>
  <c r="S25" i="20" s="1"/>
  <c r="P25" i="20"/>
  <c r="O25" i="20"/>
  <c r="L25" i="20"/>
  <c r="M25" i="20" s="1"/>
  <c r="I25" i="20"/>
  <c r="J25" i="20" s="1"/>
  <c r="G25" i="20"/>
  <c r="F25" i="20"/>
  <c r="U24" i="20"/>
  <c r="S24" i="20"/>
  <c r="R24" i="20"/>
  <c r="P24" i="20"/>
  <c r="O24" i="20"/>
  <c r="L24" i="20"/>
  <c r="M24" i="20" s="1"/>
  <c r="I24" i="20"/>
  <c r="J24" i="20" s="1"/>
  <c r="G24" i="20"/>
  <c r="F24" i="20"/>
  <c r="U23" i="20"/>
  <c r="S23" i="20"/>
  <c r="R23" i="20"/>
  <c r="P23" i="20"/>
  <c r="O23" i="20"/>
  <c r="L23" i="20"/>
  <c r="M23" i="20" s="1"/>
  <c r="J23" i="20"/>
  <c r="I23" i="20"/>
  <c r="G23" i="20"/>
  <c r="F23" i="20"/>
  <c r="U22" i="20"/>
  <c r="R22" i="20"/>
  <c r="S22" i="20" s="1"/>
  <c r="P22" i="20"/>
  <c r="O22" i="20"/>
  <c r="L22" i="20"/>
  <c r="M22" i="20" s="1"/>
  <c r="I22" i="20"/>
  <c r="J22" i="20" s="1"/>
  <c r="G22" i="20"/>
  <c r="F22" i="20"/>
  <c r="U21" i="20"/>
  <c r="S21" i="20"/>
  <c r="R21" i="20"/>
  <c r="P21" i="20"/>
  <c r="O21" i="20"/>
  <c r="L21" i="20"/>
  <c r="M21" i="20" s="1"/>
  <c r="I21" i="20"/>
  <c r="J21" i="20" s="1"/>
  <c r="G21" i="20"/>
  <c r="F21" i="20"/>
  <c r="U20" i="20"/>
  <c r="S20" i="20"/>
  <c r="R20" i="20"/>
  <c r="P20" i="20"/>
  <c r="O20" i="20"/>
  <c r="L20" i="20"/>
  <c r="M20" i="20" s="1"/>
  <c r="J20" i="20"/>
  <c r="I20" i="20"/>
  <c r="G20" i="20"/>
  <c r="F20" i="20"/>
  <c r="U19" i="20"/>
  <c r="V19" i="20" s="1"/>
  <c r="R19" i="20"/>
  <c r="S19" i="20" s="1"/>
  <c r="P19" i="20"/>
  <c r="O19" i="20"/>
  <c r="L19" i="20"/>
  <c r="M19" i="20" s="1"/>
  <c r="I19" i="20"/>
  <c r="J19" i="20" s="1"/>
  <c r="G19" i="20"/>
  <c r="F19" i="20"/>
  <c r="U18" i="20"/>
  <c r="V18" i="20" s="1"/>
  <c r="S18" i="20"/>
  <c r="R18" i="20"/>
  <c r="P18" i="20"/>
  <c r="O18" i="20"/>
  <c r="L18" i="20"/>
  <c r="M18" i="20" s="1"/>
  <c r="I18" i="20"/>
  <c r="J18" i="20" s="1"/>
  <c r="G18" i="20"/>
  <c r="F18" i="20"/>
  <c r="U17" i="20"/>
  <c r="V17" i="20" s="1"/>
  <c r="S17" i="20"/>
  <c r="R17" i="20"/>
  <c r="P17" i="20"/>
  <c r="O17" i="20"/>
  <c r="L17" i="20"/>
  <c r="M17" i="20" s="1"/>
  <c r="J17" i="20"/>
  <c r="I17" i="20"/>
  <c r="G17" i="20"/>
  <c r="F17" i="20"/>
  <c r="U16" i="20"/>
  <c r="V16" i="20" s="1"/>
  <c r="R16" i="20"/>
  <c r="P16" i="20"/>
  <c r="O16" i="20"/>
  <c r="L16" i="20"/>
  <c r="M16" i="20" s="1"/>
  <c r="I16" i="20"/>
  <c r="G16" i="20"/>
  <c r="F16" i="20"/>
  <c r="U15" i="20"/>
  <c r="V15" i="20" s="1"/>
  <c r="S15" i="20"/>
  <c r="R15" i="20"/>
  <c r="P15" i="20"/>
  <c r="O15" i="20"/>
  <c r="M15" i="20"/>
  <c r="L15" i="20"/>
  <c r="J15" i="20"/>
  <c r="I15" i="20"/>
  <c r="G15" i="20"/>
  <c r="F15" i="20"/>
  <c r="V14" i="20"/>
  <c r="U14" i="20"/>
  <c r="S14" i="20"/>
  <c r="R14" i="20"/>
  <c r="P14" i="20"/>
  <c r="O14" i="20"/>
  <c r="M14" i="20"/>
  <c r="L14" i="20"/>
  <c r="J14" i="20"/>
  <c r="I14" i="20"/>
  <c r="G14" i="20"/>
  <c r="F14" i="20"/>
  <c r="V13" i="20"/>
  <c r="U13" i="20"/>
  <c r="S13" i="20"/>
  <c r="R13" i="20"/>
  <c r="P13" i="20"/>
  <c r="O13" i="20"/>
  <c r="M13" i="20"/>
  <c r="L13" i="20"/>
  <c r="J13" i="20"/>
  <c r="I13" i="20"/>
  <c r="G13" i="20"/>
  <c r="F13" i="20"/>
  <c r="V12" i="20"/>
  <c r="U12" i="20"/>
  <c r="S12" i="20"/>
  <c r="R12" i="20"/>
  <c r="P12" i="20"/>
  <c r="O12" i="20"/>
  <c r="M12" i="20"/>
  <c r="L12" i="20"/>
  <c r="J12" i="20"/>
  <c r="I12" i="20"/>
  <c r="G12" i="20"/>
  <c r="F12" i="20"/>
  <c r="V11" i="20"/>
  <c r="U11" i="20"/>
  <c r="S11" i="20"/>
  <c r="R11" i="20"/>
  <c r="P11" i="20"/>
  <c r="O11" i="20"/>
  <c r="M11" i="20"/>
  <c r="L11" i="20"/>
  <c r="J11" i="20"/>
  <c r="I11" i="20"/>
  <c r="G11" i="20"/>
  <c r="F11" i="20"/>
  <c r="V10" i="20"/>
  <c r="U10" i="20"/>
  <c r="S10" i="20"/>
  <c r="R10" i="20"/>
  <c r="P10" i="20"/>
  <c r="O10" i="20"/>
  <c r="M10" i="20"/>
  <c r="L10" i="20"/>
  <c r="J10" i="20"/>
  <c r="I10" i="20"/>
  <c r="G10" i="20"/>
  <c r="F10" i="20"/>
  <c r="V9" i="20"/>
  <c r="U9" i="20"/>
  <c r="S9" i="20"/>
  <c r="R9" i="20"/>
  <c r="P9" i="20"/>
  <c r="O9" i="20"/>
  <c r="M9" i="20"/>
  <c r="L9" i="20"/>
  <c r="J9" i="20"/>
  <c r="I9" i="20"/>
  <c r="G9" i="20"/>
  <c r="F9" i="20"/>
  <c r="V8" i="20"/>
  <c r="U8" i="20"/>
  <c r="S8" i="20"/>
  <c r="R8" i="20"/>
  <c r="P8" i="20"/>
  <c r="O8" i="20"/>
  <c r="M8" i="20"/>
  <c r="L8" i="20"/>
  <c r="J8" i="20"/>
  <c r="I8" i="20"/>
  <c r="G8" i="20"/>
  <c r="F8" i="20"/>
  <c r="V7" i="20"/>
  <c r="U7" i="20"/>
  <c r="S7" i="20"/>
  <c r="R7" i="20"/>
  <c r="P7" i="20"/>
  <c r="O7" i="20"/>
  <c r="M7" i="20"/>
  <c r="L7" i="20"/>
  <c r="J7" i="20"/>
  <c r="I7" i="20"/>
  <c r="G7" i="20"/>
  <c r="F7" i="20"/>
  <c r="V6" i="20"/>
  <c r="U6" i="20"/>
  <c r="S6" i="20"/>
  <c r="R6" i="20"/>
  <c r="P6" i="20"/>
  <c r="O6" i="20"/>
  <c r="M6" i="20"/>
  <c r="L6" i="20"/>
  <c r="J6" i="20"/>
  <c r="I6" i="20"/>
  <c r="G6" i="20"/>
  <c r="F6" i="20"/>
  <c r="V5" i="20"/>
  <c r="U5" i="20"/>
  <c r="S5" i="20"/>
  <c r="R5" i="20"/>
  <c r="P5" i="20"/>
  <c r="O5" i="20"/>
  <c r="M5" i="20"/>
  <c r="L5" i="20"/>
  <c r="J5" i="20"/>
  <c r="I5" i="20"/>
  <c r="G5" i="20"/>
  <c r="F5" i="20"/>
  <c r="V4" i="20"/>
  <c r="U4" i="20"/>
  <c r="S4" i="20"/>
  <c r="R4" i="20"/>
  <c r="P4" i="20"/>
  <c r="O4" i="20"/>
  <c r="M4" i="20"/>
  <c r="L4" i="20"/>
  <c r="J4" i="20"/>
  <c r="I4" i="20"/>
  <c r="G4" i="20"/>
  <c r="F4" i="20"/>
  <c r="G35" i="20" s="1"/>
  <c r="J84" i="21" l="1"/>
  <c r="J113" i="21" s="1"/>
  <c r="J95" i="21"/>
  <c r="V95" i="21"/>
  <c r="P99" i="21"/>
  <c r="P110" i="21" s="1"/>
  <c r="J4" i="21"/>
  <c r="K72" i="21" s="1"/>
  <c r="S4" i="21"/>
  <c r="S35" i="21" s="1"/>
  <c r="S70" i="21"/>
  <c r="J70" i="21"/>
  <c r="P70" i="21"/>
  <c r="M95" i="21"/>
  <c r="G110" i="21"/>
  <c r="G35" i="21"/>
  <c r="G95" i="21"/>
  <c r="M110" i="21"/>
  <c r="V70" i="21"/>
  <c r="S110" i="21"/>
  <c r="G70" i="21"/>
  <c r="V110" i="21"/>
  <c r="P84" i="21"/>
  <c r="P95" i="21" s="1"/>
  <c r="M70" i="21"/>
  <c r="S95" i="21"/>
  <c r="S35" i="20"/>
  <c r="J35" i="20"/>
  <c r="P35" i="20"/>
  <c r="S16" i="20"/>
  <c r="V39" i="20"/>
  <c r="V70" i="20" s="1"/>
  <c r="J16" i="20"/>
  <c r="M86" i="20"/>
  <c r="M95" i="20" s="1"/>
  <c r="M39" i="20"/>
  <c r="M70" i="20" s="1"/>
  <c r="G70" i="20"/>
  <c r="M35" i="20"/>
  <c r="V35" i="20"/>
  <c r="V84" i="20"/>
  <c r="V95" i="20" s="1"/>
  <c r="J113" i="20"/>
  <c r="V99" i="20"/>
  <c r="V110" i="20" s="1"/>
  <c r="S95" i="20"/>
  <c r="G110" i="20"/>
  <c r="S99" i="20"/>
  <c r="S110" i="20" s="1"/>
  <c r="G95" i="20"/>
  <c r="J110" i="20"/>
  <c r="J39" i="20"/>
  <c r="J70" i="20" s="1"/>
  <c r="S39" i="20"/>
  <c r="S70" i="20" s="1"/>
  <c r="P70" i="20"/>
  <c r="J95" i="20"/>
  <c r="M110" i="20"/>
  <c r="P95" i="20"/>
  <c r="P110" i="20"/>
  <c r="M110" i="19"/>
  <c r="V108" i="19"/>
  <c r="U108" i="19"/>
  <c r="R108" i="19"/>
  <c r="S108" i="19" s="1"/>
  <c r="O108" i="19"/>
  <c r="P108" i="19" s="1"/>
  <c r="M108" i="19"/>
  <c r="L108" i="19"/>
  <c r="I108" i="19"/>
  <c r="J108" i="19" s="1"/>
  <c r="F108" i="19"/>
  <c r="G108" i="19" s="1"/>
  <c r="V107" i="19"/>
  <c r="U107" i="19"/>
  <c r="R107" i="19"/>
  <c r="S107" i="19" s="1"/>
  <c r="O107" i="19"/>
  <c r="P107" i="19" s="1"/>
  <c r="M107" i="19"/>
  <c r="L107" i="19"/>
  <c r="I107" i="19"/>
  <c r="J107" i="19" s="1"/>
  <c r="F107" i="19"/>
  <c r="G107" i="19" s="1"/>
  <c r="V106" i="19"/>
  <c r="U106" i="19"/>
  <c r="R106" i="19"/>
  <c r="S106" i="19" s="1"/>
  <c r="O106" i="19"/>
  <c r="P106" i="19" s="1"/>
  <c r="M106" i="19"/>
  <c r="L106" i="19"/>
  <c r="I106" i="19"/>
  <c r="J106" i="19" s="1"/>
  <c r="F106" i="19"/>
  <c r="G106" i="19" s="1"/>
  <c r="V105" i="19"/>
  <c r="U105" i="19"/>
  <c r="R105" i="19"/>
  <c r="S105" i="19" s="1"/>
  <c r="O105" i="19"/>
  <c r="P105" i="19" s="1"/>
  <c r="M105" i="19"/>
  <c r="L105" i="19"/>
  <c r="I105" i="19"/>
  <c r="J105" i="19" s="1"/>
  <c r="F105" i="19"/>
  <c r="G105" i="19" s="1"/>
  <c r="V104" i="19"/>
  <c r="U104" i="19"/>
  <c r="R104" i="19"/>
  <c r="S104" i="19" s="1"/>
  <c r="O104" i="19"/>
  <c r="P104" i="19" s="1"/>
  <c r="M104" i="19"/>
  <c r="L104" i="19"/>
  <c r="I104" i="19"/>
  <c r="J104" i="19" s="1"/>
  <c r="F104" i="19"/>
  <c r="G104" i="19" s="1"/>
  <c r="V103" i="19"/>
  <c r="U103" i="19"/>
  <c r="R103" i="19"/>
  <c r="S103" i="19" s="1"/>
  <c r="O103" i="19"/>
  <c r="P103" i="19" s="1"/>
  <c r="M103" i="19"/>
  <c r="L103" i="19"/>
  <c r="I103" i="19"/>
  <c r="J103" i="19" s="1"/>
  <c r="F103" i="19"/>
  <c r="G103" i="19" s="1"/>
  <c r="V102" i="19"/>
  <c r="U102" i="19"/>
  <c r="R102" i="19"/>
  <c r="S102" i="19" s="1"/>
  <c r="O102" i="19"/>
  <c r="P102" i="19" s="1"/>
  <c r="M102" i="19"/>
  <c r="L102" i="19"/>
  <c r="I102" i="19"/>
  <c r="J102" i="19" s="1"/>
  <c r="F102" i="19"/>
  <c r="G102" i="19" s="1"/>
  <c r="V101" i="19"/>
  <c r="U101" i="19"/>
  <c r="R101" i="19"/>
  <c r="S101" i="19" s="1"/>
  <c r="O101" i="19"/>
  <c r="P101" i="19" s="1"/>
  <c r="M101" i="19"/>
  <c r="L101" i="19"/>
  <c r="I101" i="19"/>
  <c r="J101" i="19" s="1"/>
  <c r="F101" i="19"/>
  <c r="G101" i="19" s="1"/>
  <c r="V100" i="19"/>
  <c r="U100" i="19"/>
  <c r="R100" i="19"/>
  <c r="S100" i="19" s="1"/>
  <c r="O100" i="19"/>
  <c r="P100" i="19" s="1"/>
  <c r="M100" i="19"/>
  <c r="L100" i="19"/>
  <c r="I100" i="19"/>
  <c r="J100" i="19" s="1"/>
  <c r="F100" i="19"/>
  <c r="G100" i="19" s="1"/>
  <c r="V99" i="19"/>
  <c r="U99" i="19"/>
  <c r="V110" i="19" s="1"/>
  <c r="R99" i="19"/>
  <c r="O99" i="19"/>
  <c r="P99" i="19" s="1"/>
  <c r="M99" i="19"/>
  <c r="L99" i="19"/>
  <c r="I99" i="19"/>
  <c r="F99" i="19"/>
  <c r="G99" i="19" s="1"/>
  <c r="M95" i="19"/>
  <c r="V93" i="19"/>
  <c r="U93" i="19"/>
  <c r="R93" i="19"/>
  <c r="S93" i="19" s="1"/>
  <c r="O93" i="19"/>
  <c r="P93" i="19" s="1"/>
  <c r="M93" i="19"/>
  <c r="L93" i="19"/>
  <c r="I93" i="19"/>
  <c r="J93" i="19" s="1"/>
  <c r="F93" i="19"/>
  <c r="G93" i="19" s="1"/>
  <c r="V92" i="19"/>
  <c r="U92" i="19"/>
  <c r="R92" i="19"/>
  <c r="S92" i="19" s="1"/>
  <c r="O92" i="19"/>
  <c r="P92" i="19" s="1"/>
  <c r="M92" i="19"/>
  <c r="L92" i="19"/>
  <c r="I92" i="19"/>
  <c r="J92" i="19" s="1"/>
  <c r="F92" i="19"/>
  <c r="G92" i="19" s="1"/>
  <c r="V91" i="19"/>
  <c r="U91" i="19"/>
  <c r="R91" i="19"/>
  <c r="S91" i="19" s="1"/>
  <c r="O91" i="19"/>
  <c r="P91" i="19" s="1"/>
  <c r="M91" i="19"/>
  <c r="L91" i="19"/>
  <c r="I91" i="19"/>
  <c r="J91" i="19" s="1"/>
  <c r="F91" i="19"/>
  <c r="G91" i="19" s="1"/>
  <c r="V90" i="19"/>
  <c r="U90" i="19"/>
  <c r="R90" i="19"/>
  <c r="S90" i="19" s="1"/>
  <c r="O90" i="19"/>
  <c r="P90" i="19" s="1"/>
  <c r="M90" i="19"/>
  <c r="L90" i="19"/>
  <c r="I90" i="19"/>
  <c r="J90" i="19" s="1"/>
  <c r="F90" i="19"/>
  <c r="G90" i="19" s="1"/>
  <c r="V89" i="19"/>
  <c r="U89" i="19"/>
  <c r="R89" i="19"/>
  <c r="S89" i="19" s="1"/>
  <c r="O89" i="19"/>
  <c r="P89" i="19" s="1"/>
  <c r="M89" i="19"/>
  <c r="L89" i="19"/>
  <c r="I89" i="19"/>
  <c r="J89" i="19" s="1"/>
  <c r="F89" i="19"/>
  <c r="G89" i="19" s="1"/>
  <c r="V88" i="19"/>
  <c r="U88" i="19"/>
  <c r="R88" i="19"/>
  <c r="S88" i="19" s="1"/>
  <c r="O88" i="19"/>
  <c r="P88" i="19" s="1"/>
  <c r="M88" i="19"/>
  <c r="L88" i="19"/>
  <c r="I88" i="19"/>
  <c r="J88" i="19" s="1"/>
  <c r="F88" i="19"/>
  <c r="G88" i="19" s="1"/>
  <c r="V87" i="19"/>
  <c r="U87" i="19"/>
  <c r="R87" i="19"/>
  <c r="S87" i="19" s="1"/>
  <c r="O87" i="19"/>
  <c r="P87" i="19" s="1"/>
  <c r="M87" i="19"/>
  <c r="L87" i="19"/>
  <c r="I87" i="19"/>
  <c r="J87" i="19" s="1"/>
  <c r="F87" i="19"/>
  <c r="G87" i="19" s="1"/>
  <c r="V86" i="19"/>
  <c r="U86" i="19"/>
  <c r="R86" i="19"/>
  <c r="S86" i="19" s="1"/>
  <c r="O86" i="19"/>
  <c r="P86" i="19" s="1"/>
  <c r="M86" i="19"/>
  <c r="L86" i="19"/>
  <c r="I86" i="19"/>
  <c r="J86" i="19" s="1"/>
  <c r="F86" i="19"/>
  <c r="G86" i="19" s="1"/>
  <c r="V85" i="19"/>
  <c r="U85" i="19"/>
  <c r="R85" i="19"/>
  <c r="S85" i="19" s="1"/>
  <c r="O85" i="19"/>
  <c r="P85" i="19" s="1"/>
  <c r="M85" i="19"/>
  <c r="L85" i="19"/>
  <c r="I85" i="19"/>
  <c r="J85" i="19" s="1"/>
  <c r="F85" i="19"/>
  <c r="G85" i="19" s="1"/>
  <c r="V84" i="19"/>
  <c r="U84" i="19"/>
  <c r="V95" i="19" s="1"/>
  <c r="R84" i="19"/>
  <c r="O84" i="19"/>
  <c r="M84" i="19"/>
  <c r="L84" i="19"/>
  <c r="I84" i="19"/>
  <c r="F84" i="19"/>
  <c r="U68" i="19"/>
  <c r="V68" i="19" s="1"/>
  <c r="R68" i="19"/>
  <c r="S68" i="19" s="1"/>
  <c r="O68" i="19"/>
  <c r="P68" i="19" s="1"/>
  <c r="L68" i="19"/>
  <c r="M68" i="19" s="1"/>
  <c r="I68" i="19"/>
  <c r="J68" i="19" s="1"/>
  <c r="F68" i="19"/>
  <c r="G68" i="19" s="1"/>
  <c r="U67" i="19"/>
  <c r="V67" i="19" s="1"/>
  <c r="R67" i="19"/>
  <c r="S67" i="19" s="1"/>
  <c r="O67" i="19"/>
  <c r="P67" i="19" s="1"/>
  <c r="L67" i="19"/>
  <c r="M67" i="19" s="1"/>
  <c r="I67" i="19"/>
  <c r="J67" i="19" s="1"/>
  <c r="F67" i="19"/>
  <c r="G67" i="19" s="1"/>
  <c r="U66" i="19"/>
  <c r="V66" i="19" s="1"/>
  <c r="R66" i="19"/>
  <c r="S66" i="19" s="1"/>
  <c r="O66" i="19"/>
  <c r="P66" i="19" s="1"/>
  <c r="L66" i="19"/>
  <c r="M66" i="19" s="1"/>
  <c r="I66" i="19"/>
  <c r="J66" i="19" s="1"/>
  <c r="F66" i="19"/>
  <c r="G66" i="19" s="1"/>
  <c r="U65" i="19"/>
  <c r="V65" i="19" s="1"/>
  <c r="R65" i="19"/>
  <c r="S65" i="19" s="1"/>
  <c r="O65" i="19"/>
  <c r="P65" i="19" s="1"/>
  <c r="L65" i="19"/>
  <c r="M65" i="19" s="1"/>
  <c r="I65" i="19"/>
  <c r="J65" i="19" s="1"/>
  <c r="F65" i="19"/>
  <c r="G65" i="19" s="1"/>
  <c r="U64" i="19"/>
  <c r="V64" i="19" s="1"/>
  <c r="R64" i="19"/>
  <c r="S64" i="19" s="1"/>
  <c r="O64" i="19"/>
  <c r="P64" i="19" s="1"/>
  <c r="L64" i="19"/>
  <c r="M64" i="19" s="1"/>
  <c r="I64" i="19"/>
  <c r="J64" i="19" s="1"/>
  <c r="F64" i="19"/>
  <c r="G64" i="19" s="1"/>
  <c r="U63" i="19"/>
  <c r="V63" i="19" s="1"/>
  <c r="R63" i="19"/>
  <c r="S63" i="19" s="1"/>
  <c r="O63" i="19"/>
  <c r="P63" i="19" s="1"/>
  <c r="L63" i="19"/>
  <c r="M63" i="19" s="1"/>
  <c r="I63" i="19"/>
  <c r="J63" i="19" s="1"/>
  <c r="F63" i="19"/>
  <c r="G63" i="19" s="1"/>
  <c r="U62" i="19"/>
  <c r="V62" i="19" s="1"/>
  <c r="R62" i="19"/>
  <c r="S62" i="19" s="1"/>
  <c r="O62" i="19"/>
  <c r="P62" i="19" s="1"/>
  <c r="L62" i="19"/>
  <c r="M62" i="19" s="1"/>
  <c r="I62" i="19"/>
  <c r="J62" i="19" s="1"/>
  <c r="F62" i="19"/>
  <c r="G62" i="19" s="1"/>
  <c r="U61" i="19"/>
  <c r="V61" i="19" s="1"/>
  <c r="R61" i="19"/>
  <c r="S61" i="19" s="1"/>
  <c r="O61" i="19"/>
  <c r="P61" i="19" s="1"/>
  <c r="L61" i="19"/>
  <c r="M61" i="19" s="1"/>
  <c r="I61" i="19"/>
  <c r="J61" i="19" s="1"/>
  <c r="F61" i="19"/>
  <c r="G61" i="19" s="1"/>
  <c r="U60" i="19"/>
  <c r="V60" i="19" s="1"/>
  <c r="R60" i="19"/>
  <c r="S60" i="19" s="1"/>
  <c r="O60" i="19"/>
  <c r="P60" i="19" s="1"/>
  <c r="L60" i="19"/>
  <c r="M60" i="19" s="1"/>
  <c r="I60" i="19"/>
  <c r="J60" i="19" s="1"/>
  <c r="F60" i="19"/>
  <c r="G60" i="19" s="1"/>
  <c r="U59" i="19"/>
  <c r="V59" i="19" s="1"/>
  <c r="R59" i="19"/>
  <c r="S59" i="19" s="1"/>
  <c r="O59" i="19"/>
  <c r="P59" i="19" s="1"/>
  <c r="L59" i="19"/>
  <c r="M59" i="19" s="1"/>
  <c r="I59" i="19"/>
  <c r="J59" i="19" s="1"/>
  <c r="F59" i="19"/>
  <c r="G59" i="19" s="1"/>
  <c r="U58" i="19"/>
  <c r="V58" i="19" s="1"/>
  <c r="R58" i="19"/>
  <c r="S58" i="19" s="1"/>
  <c r="O58" i="19"/>
  <c r="P58" i="19" s="1"/>
  <c r="L58" i="19"/>
  <c r="M58" i="19" s="1"/>
  <c r="I58" i="19"/>
  <c r="J58" i="19" s="1"/>
  <c r="F58" i="19"/>
  <c r="G58" i="19" s="1"/>
  <c r="U57" i="19"/>
  <c r="V57" i="19" s="1"/>
  <c r="R57" i="19"/>
  <c r="S57" i="19" s="1"/>
  <c r="O57" i="19"/>
  <c r="P57" i="19" s="1"/>
  <c r="L57" i="19"/>
  <c r="M57" i="19" s="1"/>
  <c r="I57" i="19"/>
  <c r="J57" i="19" s="1"/>
  <c r="F57" i="19"/>
  <c r="G57" i="19" s="1"/>
  <c r="U56" i="19"/>
  <c r="V56" i="19" s="1"/>
  <c r="R56" i="19"/>
  <c r="S56" i="19" s="1"/>
  <c r="O56" i="19"/>
  <c r="P56" i="19" s="1"/>
  <c r="L56" i="19"/>
  <c r="M56" i="19" s="1"/>
  <c r="I56" i="19"/>
  <c r="J56" i="19" s="1"/>
  <c r="F56" i="19"/>
  <c r="G56" i="19" s="1"/>
  <c r="U55" i="19"/>
  <c r="V55" i="19" s="1"/>
  <c r="R55" i="19"/>
  <c r="S55" i="19" s="1"/>
  <c r="O55" i="19"/>
  <c r="P55" i="19" s="1"/>
  <c r="L55" i="19"/>
  <c r="M55" i="19" s="1"/>
  <c r="I55" i="19"/>
  <c r="J55" i="19" s="1"/>
  <c r="F55" i="19"/>
  <c r="G55" i="19" s="1"/>
  <c r="U54" i="19"/>
  <c r="V54" i="19" s="1"/>
  <c r="R54" i="19"/>
  <c r="S54" i="19" s="1"/>
  <c r="O54" i="19"/>
  <c r="P54" i="19" s="1"/>
  <c r="L54" i="19"/>
  <c r="M54" i="19" s="1"/>
  <c r="I54" i="19"/>
  <c r="J54" i="19" s="1"/>
  <c r="F54" i="19"/>
  <c r="G54" i="19" s="1"/>
  <c r="U53" i="19"/>
  <c r="V53" i="19" s="1"/>
  <c r="R53" i="19"/>
  <c r="S53" i="19" s="1"/>
  <c r="O53" i="19"/>
  <c r="P53" i="19" s="1"/>
  <c r="L53" i="19"/>
  <c r="M53" i="19" s="1"/>
  <c r="I53" i="19"/>
  <c r="J53" i="19" s="1"/>
  <c r="F53" i="19"/>
  <c r="G53" i="19" s="1"/>
  <c r="U52" i="19"/>
  <c r="V52" i="19" s="1"/>
  <c r="R52" i="19"/>
  <c r="S52" i="19" s="1"/>
  <c r="O52" i="19"/>
  <c r="P52" i="19" s="1"/>
  <c r="L52" i="19"/>
  <c r="M52" i="19" s="1"/>
  <c r="I52" i="19"/>
  <c r="J52" i="19" s="1"/>
  <c r="F52" i="19"/>
  <c r="G52" i="19" s="1"/>
  <c r="U51" i="19"/>
  <c r="V51" i="19" s="1"/>
  <c r="R51" i="19"/>
  <c r="S51" i="19" s="1"/>
  <c r="O51" i="19"/>
  <c r="P51" i="19" s="1"/>
  <c r="L51" i="19"/>
  <c r="M51" i="19" s="1"/>
  <c r="I51" i="19"/>
  <c r="J51" i="19" s="1"/>
  <c r="F51" i="19"/>
  <c r="G51" i="19" s="1"/>
  <c r="U50" i="19"/>
  <c r="V50" i="19" s="1"/>
  <c r="R50" i="19"/>
  <c r="S50" i="19" s="1"/>
  <c r="O50" i="19"/>
  <c r="P50" i="19" s="1"/>
  <c r="L50" i="19"/>
  <c r="M50" i="19" s="1"/>
  <c r="I50" i="19"/>
  <c r="J50" i="19" s="1"/>
  <c r="F50" i="19"/>
  <c r="G50" i="19" s="1"/>
  <c r="U49" i="19"/>
  <c r="V49" i="19" s="1"/>
  <c r="R49" i="19"/>
  <c r="S49" i="19" s="1"/>
  <c r="O49" i="19"/>
  <c r="P49" i="19" s="1"/>
  <c r="L49" i="19"/>
  <c r="M49" i="19" s="1"/>
  <c r="I49" i="19"/>
  <c r="J49" i="19" s="1"/>
  <c r="F49" i="19"/>
  <c r="G49" i="19" s="1"/>
  <c r="U48" i="19"/>
  <c r="V48" i="19" s="1"/>
  <c r="R48" i="19"/>
  <c r="S48" i="19" s="1"/>
  <c r="O48" i="19"/>
  <c r="P48" i="19" s="1"/>
  <c r="L48" i="19"/>
  <c r="M48" i="19" s="1"/>
  <c r="J48" i="19"/>
  <c r="I48" i="19"/>
  <c r="G48" i="19"/>
  <c r="F48" i="19"/>
  <c r="V47" i="19"/>
  <c r="U47" i="19"/>
  <c r="S47" i="19"/>
  <c r="R47" i="19"/>
  <c r="P47" i="19"/>
  <c r="O47" i="19"/>
  <c r="M47" i="19"/>
  <c r="L47" i="19"/>
  <c r="J47" i="19"/>
  <c r="I47" i="19"/>
  <c r="G47" i="19"/>
  <c r="F47" i="19"/>
  <c r="V46" i="19"/>
  <c r="U46" i="19"/>
  <c r="S46" i="19"/>
  <c r="R46" i="19"/>
  <c r="P46" i="19"/>
  <c r="O46" i="19"/>
  <c r="M46" i="19"/>
  <c r="L46" i="19"/>
  <c r="J46" i="19"/>
  <c r="I46" i="19"/>
  <c r="G46" i="19"/>
  <c r="F46" i="19"/>
  <c r="V45" i="19"/>
  <c r="U45" i="19"/>
  <c r="S45" i="19"/>
  <c r="R45" i="19"/>
  <c r="P45" i="19"/>
  <c r="O45" i="19"/>
  <c r="M45" i="19"/>
  <c r="L45" i="19"/>
  <c r="J45" i="19"/>
  <c r="I45" i="19"/>
  <c r="G45" i="19"/>
  <c r="F45" i="19"/>
  <c r="V44" i="19"/>
  <c r="U44" i="19"/>
  <c r="S44" i="19"/>
  <c r="R44" i="19"/>
  <c r="P44" i="19"/>
  <c r="O44" i="19"/>
  <c r="M44" i="19"/>
  <c r="L44" i="19"/>
  <c r="J44" i="19"/>
  <c r="I44" i="19"/>
  <c r="G44" i="19"/>
  <c r="F44" i="19"/>
  <c r="V43" i="19"/>
  <c r="U43" i="19"/>
  <c r="S43" i="19"/>
  <c r="R43" i="19"/>
  <c r="P43" i="19"/>
  <c r="O43" i="19"/>
  <c r="M43" i="19"/>
  <c r="L43" i="19"/>
  <c r="J43" i="19"/>
  <c r="I43" i="19"/>
  <c r="G43" i="19"/>
  <c r="F43" i="19"/>
  <c r="V42" i="19"/>
  <c r="U42" i="19"/>
  <c r="S42" i="19"/>
  <c r="R42" i="19"/>
  <c r="P42" i="19"/>
  <c r="O42" i="19"/>
  <c r="M42" i="19"/>
  <c r="L42" i="19"/>
  <c r="J42" i="19"/>
  <c r="I42" i="19"/>
  <c r="G42" i="19"/>
  <c r="F42" i="19"/>
  <c r="V41" i="19"/>
  <c r="U41" i="19"/>
  <c r="S41" i="19"/>
  <c r="R41" i="19"/>
  <c r="P41" i="19"/>
  <c r="O41" i="19"/>
  <c r="M41" i="19"/>
  <c r="L41" i="19"/>
  <c r="J41" i="19"/>
  <c r="I41" i="19"/>
  <c r="G41" i="19"/>
  <c r="F41" i="19"/>
  <c r="V40" i="19"/>
  <c r="U40" i="19"/>
  <c r="S40" i="19"/>
  <c r="R40" i="19"/>
  <c r="P40" i="19"/>
  <c r="O40" i="19"/>
  <c r="M40" i="19"/>
  <c r="L40" i="19"/>
  <c r="J40" i="19"/>
  <c r="I40" i="19"/>
  <c r="G40" i="19"/>
  <c r="F40" i="19"/>
  <c r="V39" i="19"/>
  <c r="U39" i="19"/>
  <c r="S39" i="19"/>
  <c r="R39" i="19"/>
  <c r="P39" i="19"/>
  <c r="O39" i="19"/>
  <c r="M39" i="19"/>
  <c r="L39" i="19"/>
  <c r="M70" i="19" s="1"/>
  <c r="J39" i="19"/>
  <c r="I39" i="19"/>
  <c r="J70" i="19" s="1"/>
  <c r="G39" i="19"/>
  <c r="F39" i="19"/>
  <c r="G70" i="19" s="1"/>
  <c r="U33" i="19"/>
  <c r="S33" i="19"/>
  <c r="R33" i="19"/>
  <c r="P33" i="19"/>
  <c r="O33" i="19"/>
  <c r="M33" i="19"/>
  <c r="L33" i="19"/>
  <c r="J33" i="19"/>
  <c r="I33" i="19"/>
  <c r="G33" i="19"/>
  <c r="F33" i="19"/>
  <c r="U32" i="19"/>
  <c r="S32" i="19"/>
  <c r="R32" i="19"/>
  <c r="P32" i="19"/>
  <c r="O32" i="19"/>
  <c r="M32" i="19"/>
  <c r="L32" i="19"/>
  <c r="J32" i="19"/>
  <c r="I32" i="19"/>
  <c r="G32" i="19"/>
  <c r="F32" i="19"/>
  <c r="U31" i="19"/>
  <c r="S31" i="19"/>
  <c r="R31" i="19"/>
  <c r="P31" i="19"/>
  <c r="O31" i="19"/>
  <c r="M31" i="19"/>
  <c r="L31" i="19"/>
  <c r="J31" i="19"/>
  <c r="I31" i="19"/>
  <c r="G31" i="19"/>
  <c r="F31" i="19"/>
  <c r="U30" i="19"/>
  <c r="S30" i="19"/>
  <c r="R30" i="19"/>
  <c r="P30" i="19"/>
  <c r="O30" i="19"/>
  <c r="M30" i="19"/>
  <c r="L30" i="19"/>
  <c r="J30" i="19"/>
  <c r="I30" i="19"/>
  <c r="G30" i="19"/>
  <c r="F30" i="19"/>
  <c r="U29" i="19"/>
  <c r="S29" i="19"/>
  <c r="R29" i="19"/>
  <c r="P29" i="19"/>
  <c r="O29" i="19"/>
  <c r="M29" i="19"/>
  <c r="L29" i="19"/>
  <c r="J29" i="19"/>
  <c r="I29" i="19"/>
  <c r="G29" i="19"/>
  <c r="F29" i="19"/>
  <c r="U28" i="19"/>
  <c r="S28" i="19"/>
  <c r="R28" i="19"/>
  <c r="P28" i="19"/>
  <c r="O28" i="19"/>
  <c r="M28" i="19"/>
  <c r="L28" i="19"/>
  <c r="J28" i="19"/>
  <c r="I28" i="19"/>
  <c r="G28" i="19"/>
  <c r="F28" i="19"/>
  <c r="U27" i="19"/>
  <c r="S27" i="19"/>
  <c r="R27" i="19"/>
  <c r="P27" i="19"/>
  <c r="O27" i="19"/>
  <c r="M27" i="19"/>
  <c r="L27" i="19"/>
  <c r="J27" i="19"/>
  <c r="I27" i="19"/>
  <c r="G27" i="19"/>
  <c r="F27" i="19"/>
  <c r="U26" i="19"/>
  <c r="S26" i="19"/>
  <c r="R26" i="19"/>
  <c r="P26" i="19"/>
  <c r="O26" i="19"/>
  <c r="M26" i="19"/>
  <c r="L26" i="19"/>
  <c r="J26" i="19"/>
  <c r="I26" i="19"/>
  <c r="G26" i="19"/>
  <c r="F26" i="19"/>
  <c r="U25" i="19"/>
  <c r="S25" i="19"/>
  <c r="R25" i="19"/>
  <c r="P25" i="19"/>
  <c r="O25" i="19"/>
  <c r="M25" i="19"/>
  <c r="L25" i="19"/>
  <c r="J25" i="19"/>
  <c r="I25" i="19"/>
  <c r="G25" i="19"/>
  <c r="F25" i="19"/>
  <c r="U24" i="19"/>
  <c r="S24" i="19"/>
  <c r="R24" i="19"/>
  <c r="P24" i="19"/>
  <c r="O24" i="19"/>
  <c r="M24" i="19"/>
  <c r="L24" i="19"/>
  <c r="J24" i="19"/>
  <c r="I24" i="19"/>
  <c r="G24" i="19"/>
  <c r="F24" i="19"/>
  <c r="U23" i="19"/>
  <c r="S23" i="19"/>
  <c r="R23" i="19"/>
  <c r="P23" i="19"/>
  <c r="O23" i="19"/>
  <c r="M23" i="19"/>
  <c r="L23" i="19"/>
  <c r="J23" i="19"/>
  <c r="I23" i="19"/>
  <c r="G23" i="19"/>
  <c r="F23" i="19"/>
  <c r="U22" i="19"/>
  <c r="S22" i="19"/>
  <c r="R22" i="19"/>
  <c r="P22" i="19"/>
  <c r="O22" i="19"/>
  <c r="M22" i="19"/>
  <c r="L22" i="19"/>
  <c r="J22" i="19"/>
  <c r="I22" i="19"/>
  <c r="G22" i="19"/>
  <c r="F22" i="19"/>
  <c r="U21" i="19"/>
  <c r="S21" i="19"/>
  <c r="R21" i="19"/>
  <c r="P21" i="19"/>
  <c r="O21" i="19"/>
  <c r="M21" i="19"/>
  <c r="L21" i="19"/>
  <c r="J21" i="19"/>
  <c r="I21" i="19"/>
  <c r="G21" i="19"/>
  <c r="F21" i="19"/>
  <c r="U20" i="19"/>
  <c r="S20" i="19"/>
  <c r="R20" i="19"/>
  <c r="P20" i="19"/>
  <c r="O20" i="19"/>
  <c r="M20" i="19"/>
  <c r="L20" i="19"/>
  <c r="J20" i="19"/>
  <c r="I20" i="19"/>
  <c r="G20" i="19"/>
  <c r="F20" i="19"/>
  <c r="V19" i="19"/>
  <c r="U19" i="19"/>
  <c r="S19" i="19"/>
  <c r="R19" i="19"/>
  <c r="P19" i="19"/>
  <c r="O19" i="19"/>
  <c r="M19" i="19"/>
  <c r="L19" i="19"/>
  <c r="J19" i="19"/>
  <c r="I19" i="19"/>
  <c r="G19" i="19"/>
  <c r="F19" i="19"/>
  <c r="V18" i="19"/>
  <c r="U18" i="19"/>
  <c r="S18" i="19"/>
  <c r="R18" i="19"/>
  <c r="P18" i="19"/>
  <c r="O18" i="19"/>
  <c r="M18" i="19"/>
  <c r="L18" i="19"/>
  <c r="J18" i="19"/>
  <c r="I18" i="19"/>
  <c r="G18" i="19"/>
  <c r="F18" i="19"/>
  <c r="V17" i="19"/>
  <c r="U17" i="19"/>
  <c r="S17" i="19"/>
  <c r="R17" i="19"/>
  <c r="P17" i="19"/>
  <c r="O17" i="19"/>
  <c r="M17" i="19"/>
  <c r="L17" i="19"/>
  <c r="J17" i="19"/>
  <c r="I17" i="19"/>
  <c r="G17" i="19"/>
  <c r="F17" i="19"/>
  <c r="V16" i="19"/>
  <c r="U16" i="19"/>
  <c r="S16" i="19"/>
  <c r="R16" i="19"/>
  <c r="P16" i="19"/>
  <c r="O16" i="19"/>
  <c r="M16" i="19"/>
  <c r="L16" i="19"/>
  <c r="J16" i="19"/>
  <c r="I16" i="19"/>
  <c r="G16" i="19"/>
  <c r="F16" i="19"/>
  <c r="V15" i="19"/>
  <c r="U15" i="19"/>
  <c r="S15" i="19"/>
  <c r="R15" i="19"/>
  <c r="P15" i="19"/>
  <c r="O15" i="19"/>
  <c r="M15" i="19"/>
  <c r="L15" i="19"/>
  <c r="J15" i="19"/>
  <c r="I15" i="19"/>
  <c r="G15" i="19"/>
  <c r="F15" i="19"/>
  <c r="V14" i="19"/>
  <c r="U14" i="19"/>
  <c r="S14" i="19"/>
  <c r="R14" i="19"/>
  <c r="P14" i="19"/>
  <c r="O14" i="19"/>
  <c r="M14" i="19"/>
  <c r="L14" i="19"/>
  <c r="J14" i="19"/>
  <c r="I14" i="19"/>
  <c r="G14" i="19"/>
  <c r="F14" i="19"/>
  <c r="V13" i="19"/>
  <c r="U13" i="19"/>
  <c r="S13" i="19"/>
  <c r="R13" i="19"/>
  <c r="P13" i="19"/>
  <c r="O13" i="19"/>
  <c r="M13" i="19"/>
  <c r="L13" i="19"/>
  <c r="J13" i="19"/>
  <c r="I13" i="19"/>
  <c r="G13" i="19"/>
  <c r="F13" i="19"/>
  <c r="V12" i="19"/>
  <c r="U12" i="19"/>
  <c r="S12" i="19"/>
  <c r="R12" i="19"/>
  <c r="P12" i="19"/>
  <c r="O12" i="19"/>
  <c r="M12" i="19"/>
  <c r="L12" i="19"/>
  <c r="J12" i="19"/>
  <c r="I12" i="19"/>
  <c r="G12" i="19"/>
  <c r="F12" i="19"/>
  <c r="V11" i="19"/>
  <c r="U11" i="19"/>
  <c r="S11" i="19"/>
  <c r="R11" i="19"/>
  <c r="P11" i="19"/>
  <c r="O11" i="19"/>
  <c r="M11" i="19"/>
  <c r="L11" i="19"/>
  <c r="J11" i="19"/>
  <c r="I11" i="19"/>
  <c r="G11" i="19"/>
  <c r="F11" i="19"/>
  <c r="V10" i="19"/>
  <c r="U10" i="19"/>
  <c r="S10" i="19"/>
  <c r="R10" i="19"/>
  <c r="P10" i="19"/>
  <c r="O10" i="19"/>
  <c r="M10" i="19"/>
  <c r="L10" i="19"/>
  <c r="J10" i="19"/>
  <c r="I10" i="19"/>
  <c r="G10" i="19"/>
  <c r="F10" i="19"/>
  <c r="V9" i="19"/>
  <c r="U9" i="19"/>
  <c r="S9" i="19"/>
  <c r="R9" i="19"/>
  <c r="P9" i="19"/>
  <c r="O9" i="19"/>
  <c r="M9" i="19"/>
  <c r="L9" i="19"/>
  <c r="J9" i="19"/>
  <c r="I9" i="19"/>
  <c r="G9" i="19"/>
  <c r="F9" i="19"/>
  <c r="V8" i="19"/>
  <c r="U8" i="19"/>
  <c r="S8" i="19"/>
  <c r="R8" i="19"/>
  <c r="P8" i="19"/>
  <c r="O8" i="19"/>
  <c r="M8" i="19"/>
  <c r="L8" i="19"/>
  <c r="J8" i="19"/>
  <c r="I8" i="19"/>
  <c r="G8" i="19"/>
  <c r="F8" i="19"/>
  <c r="V7" i="19"/>
  <c r="U7" i="19"/>
  <c r="S7" i="19"/>
  <c r="R7" i="19"/>
  <c r="P7" i="19"/>
  <c r="O7" i="19"/>
  <c r="M7" i="19"/>
  <c r="L7" i="19"/>
  <c r="J7" i="19"/>
  <c r="I7" i="19"/>
  <c r="G7" i="19"/>
  <c r="F7" i="19"/>
  <c r="V6" i="19"/>
  <c r="U6" i="19"/>
  <c r="S6" i="19"/>
  <c r="R6" i="19"/>
  <c r="P6" i="19"/>
  <c r="O6" i="19"/>
  <c r="M6" i="19"/>
  <c r="L6" i="19"/>
  <c r="J6" i="19"/>
  <c r="I6" i="19"/>
  <c r="G6" i="19"/>
  <c r="F6" i="19"/>
  <c r="V5" i="19"/>
  <c r="U5" i="19"/>
  <c r="S5" i="19"/>
  <c r="R5" i="19"/>
  <c r="P5" i="19"/>
  <c r="O5" i="19"/>
  <c r="M5" i="19"/>
  <c r="L5" i="19"/>
  <c r="J5" i="19"/>
  <c r="I5" i="19"/>
  <c r="G5" i="19"/>
  <c r="F5" i="19"/>
  <c r="V4" i="19"/>
  <c r="U4" i="19"/>
  <c r="V35" i="19" s="1"/>
  <c r="S4" i="19"/>
  <c r="S35" i="19" s="1"/>
  <c r="R4" i="19"/>
  <c r="P4" i="19"/>
  <c r="P35" i="19" s="1"/>
  <c r="O4" i="19"/>
  <c r="M4" i="19"/>
  <c r="L4" i="19"/>
  <c r="M35" i="19" s="1"/>
  <c r="J4" i="19"/>
  <c r="J35" i="19" s="1"/>
  <c r="I4" i="19"/>
  <c r="G4" i="19"/>
  <c r="F4" i="19"/>
  <c r="G35" i="19" s="1"/>
  <c r="D113" i="21" l="1"/>
  <c r="J35" i="21"/>
  <c r="D72" i="21" s="1"/>
  <c r="D72" i="20"/>
  <c r="D113" i="20"/>
  <c r="K72" i="20"/>
  <c r="K72" i="19"/>
  <c r="G84" i="19"/>
  <c r="J113" i="19" s="1"/>
  <c r="G95" i="19"/>
  <c r="J84" i="19"/>
  <c r="J95" i="19" s="1"/>
  <c r="S99" i="19"/>
  <c r="S110" i="19" s="1"/>
  <c r="V70" i="19"/>
  <c r="D72" i="19" s="1"/>
  <c r="S70" i="19"/>
  <c r="P84" i="19"/>
  <c r="P95" i="19"/>
  <c r="J99" i="19"/>
  <c r="J110" i="19" s="1"/>
  <c r="P70" i="19"/>
  <c r="S95" i="19"/>
  <c r="S84" i="19"/>
  <c r="P110" i="19"/>
  <c r="G110" i="19"/>
  <c r="D113" i="19" l="1"/>
  <c r="C53" i="15" l="1"/>
  <c r="B41" i="15"/>
  <c r="B34" i="15"/>
  <c r="C27" i="15"/>
  <c r="H27" i="15"/>
  <c r="E27" i="15"/>
  <c r="B27" i="15"/>
  <c r="B20" i="15"/>
  <c r="I32" i="15"/>
  <c r="J32" i="15" s="1"/>
  <c r="F32" i="15"/>
  <c r="G32" i="15" s="1"/>
  <c r="C32" i="15"/>
  <c r="D32" i="15" s="1"/>
  <c r="D31" i="15"/>
  <c r="J31" i="15"/>
  <c r="G20" i="4"/>
  <c r="G19" i="4" s="1"/>
  <c r="E20" i="4"/>
  <c r="E19" i="4" s="1"/>
  <c r="G27" i="4"/>
  <c r="E27" i="4"/>
  <c r="E41" i="4"/>
  <c r="D34" i="4"/>
  <c r="B41" i="4"/>
  <c r="B34" i="4"/>
  <c r="B27" i="4"/>
  <c r="B20" i="4"/>
  <c r="F19" i="4"/>
  <c r="C61" i="4" l="1"/>
  <c r="I37" i="15" l="1"/>
  <c r="F37" i="15"/>
  <c r="C37" i="15"/>
  <c r="I30" i="15"/>
  <c r="I29" i="15"/>
  <c r="I28" i="15"/>
  <c r="F30" i="15"/>
  <c r="F27" i="15" s="1"/>
  <c r="G27" i="15" s="1"/>
  <c r="F29" i="15"/>
  <c r="F28" i="15"/>
  <c r="C30" i="15"/>
  <c r="C29" i="15"/>
  <c r="D29" i="15" s="1"/>
  <c r="C28" i="15"/>
  <c r="I27" i="15"/>
  <c r="J27" i="15" s="1"/>
  <c r="J28" i="15"/>
  <c r="J29" i="15"/>
  <c r="J30" i="15"/>
  <c r="G28" i="15"/>
  <c r="G29" i="15"/>
  <c r="D30" i="15"/>
  <c r="H20" i="15"/>
  <c r="I22" i="15"/>
  <c r="J22" i="15" s="1"/>
  <c r="F22" i="15"/>
  <c r="G22" i="15" s="1"/>
  <c r="C22" i="15"/>
  <c r="D22" i="15" s="1"/>
  <c r="A49" i="15"/>
  <c r="G30" i="15" l="1"/>
  <c r="D28" i="15"/>
  <c r="D27" i="15"/>
  <c r="C27" i="4"/>
  <c r="D27" i="4"/>
  <c r="F27" i="4"/>
  <c r="G57" i="4"/>
  <c r="E57" i="4"/>
  <c r="C57" i="4"/>
  <c r="A49" i="4" l="1"/>
  <c r="C11" i="9"/>
  <c r="C11" i="8"/>
  <c r="C23" i="15" l="1"/>
  <c r="D23" i="15" s="1"/>
  <c r="C24" i="15"/>
  <c r="D24" i="15" s="1"/>
  <c r="C25" i="15"/>
  <c r="D25" i="15" s="1"/>
  <c r="C26" i="15"/>
  <c r="D26" i="15" s="1"/>
  <c r="I43" i="15" l="1"/>
  <c r="J43" i="15" s="1"/>
  <c r="I44" i="15"/>
  <c r="J44" i="15" s="1"/>
  <c r="F43" i="15"/>
  <c r="G43" i="15" s="1"/>
  <c r="F44" i="15"/>
  <c r="G44" i="15" s="1"/>
  <c r="C43" i="15"/>
  <c r="D43" i="15" s="1"/>
  <c r="C44" i="15"/>
  <c r="D44" i="15" s="1"/>
  <c r="I36" i="15"/>
  <c r="J36" i="15" s="1"/>
  <c r="J37" i="15"/>
  <c r="I38" i="15"/>
  <c r="I39" i="15"/>
  <c r="J39" i="15" s="1"/>
  <c r="I40" i="15"/>
  <c r="J40" i="15" s="1"/>
  <c r="F36" i="15"/>
  <c r="G36" i="15" s="1"/>
  <c r="G37" i="15"/>
  <c r="F38" i="15"/>
  <c r="F39" i="15"/>
  <c r="G39" i="15" s="1"/>
  <c r="F40" i="15"/>
  <c r="G40" i="15" s="1"/>
  <c r="C36" i="15"/>
  <c r="D36" i="15" s="1"/>
  <c r="D37" i="15"/>
  <c r="C38" i="15"/>
  <c r="C39" i="15"/>
  <c r="D39" i="15" s="1"/>
  <c r="C40" i="15"/>
  <c r="D40" i="15" s="1"/>
  <c r="C31" i="15"/>
  <c r="C33" i="15"/>
  <c r="D33" i="15" s="1"/>
  <c r="F31" i="15"/>
  <c r="F53" i="15" s="1"/>
  <c r="F33" i="15"/>
  <c r="G33" i="15" s="1"/>
  <c r="I23" i="15"/>
  <c r="J23" i="15" s="1"/>
  <c r="I24" i="15"/>
  <c r="J24" i="15" s="1"/>
  <c r="I25" i="15"/>
  <c r="J25" i="15" s="1"/>
  <c r="I26" i="15"/>
  <c r="J26" i="15" s="1"/>
  <c r="I31" i="15"/>
  <c r="I53" i="15" s="1"/>
  <c r="I33" i="15"/>
  <c r="J33" i="15" s="1"/>
  <c r="F23" i="15"/>
  <c r="G23" i="15" s="1"/>
  <c r="F24" i="15"/>
  <c r="G24" i="15" s="1"/>
  <c r="F25" i="15"/>
  <c r="G25" i="15" s="1"/>
  <c r="F26" i="15"/>
  <c r="G26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42" i="15"/>
  <c r="J42" i="15" s="1"/>
  <c r="I35" i="15"/>
  <c r="J35" i="15" s="1"/>
  <c r="I21" i="15"/>
  <c r="J21" i="15" s="1"/>
  <c r="F42" i="15"/>
  <c r="G42" i="15" s="1"/>
  <c r="F35" i="15"/>
  <c r="G35" i="15" s="1"/>
  <c r="F21" i="15"/>
  <c r="G21" i="15" s="1"/>
  <c r="E41" i="15"/>
  <c r="H41" i="15"/>
  <c r="C42" i="15"/>
  <c r="D42" i="15" s="1"/>
  <c r="C35" i="15"/>
  <c r="D35" i="15" s="1"/>
  <c r="E34" i="15"/>
  <c r="H34" i="15"/>
  <c r="C21" i="15"/>
  <c r="D21" i="15" s="1"/>
  <c r="D38" i="15" l="1"/>
  <c r="C57" i="15"/>
  <c r="G38" i="15"/>
  <c r="F57" i="15"/>
  <c r="J38" i="15"/>
  <c r="I57" i="15"/>
  <c r="C41" i="15"/>
  <c r="F41" i="15"/>
  <c r="G41" i="15" s="1"/>
  <c r="G31" i="15"/>
  <c r="C20" i="15"/>
  <c r="I41" i="15"/>
  <c r="I34" i="15"/>
  <c r="J34" i="15" s="1"/>
  <c r="I20" i="15"/>
  <c r="F34" i="15"/>
  <c r="G34" i="15" s="1"/>
  <c r="F20" i="15"/>
  <c r="C34" i="15"/>
  <c r="H15" i="15"/>
  <c r="E15" i="15"/>
  <c r="B15" i="15"/>
  <c r="H2" i="15"/>
  <c r="E2" i="15"/>
  <c r="B2" i="15"/>
  <c r="E20" i="15"/>
  <c r="H5" i="15"/>
  <c r="E5" i="15"/>
  <c r="B5" i="15"/>
  <c r="D41" i="15" l="1"/>
  <c r="J41" i="15"/>
  <c r="D34" i="15"/>
  <c r="B12" i="15"/>
  <c r="C5" i="15"/>
  <c r="C56" i="15" s="1"/>
  <c r="H12" i="15"/>
  <c r="I5" i="15"/>
  <c r="I56" i="15" s="1"/>
  <c r="F5" i="15"/>
  <c r="F56" i="15" s="1"/>
  <c r="E12" i="15"/>
  <c r="E13" i="1"/>
  <c r="I12" i="15" l="1"/>
  <c r="I51" i="15"/>
  <c r="I52" i="15"/>
  <c r="F12" i="15"/>
  <c r="F51" i="15"/>
  <c r="F52" i="15"/>
  <c r="C12" i="15"/>
  <c r="C52" i="15"/>
  <c r="C51" i="15"/>
  <c r="C53" i="4"/>
  <c r="I55" i="15" l="1"/>
  <c r="I54" i="15"/>
  <c r="I59" i="15"/>
  <c r="I61" i="15" s="1"/>
  <c r="I58" i="15"/>
  <c r="F55" i="15"/>
  <c r="F54" i="15"/>
  <c r="F58" i="15"/>
  <c r="F59" i="15"/>
  <c r="C58" i="15"/>
  <c r="C59" i="15"/>
  <c r="C55" i="15"/>
  <c r="C61" i="15" s="1"/>
  <c r="C54" i="15"/>
  <c r="F61" i="15" l="1"/>
  <c r="C41" i="4"/>
  <c r="P32" i="11" l="1"/>
  <c r="P31" i="11"/>
  <c r="P30" i="11"/>
  <c r="G5" i="4" l="1"/>
  <c r="G56" i="4" s="1"/>
  <c r="E5" i="4"/>
  <c r="E56" i="4" s="1"/>
  <c r="A9" i="9"/>
  <c r="A8" i="9"/>
  <c r="A9" i="8"/>
  <c r="A8" i="8"/>
  <c r="F2" i="4"/>
  <c r="F15" i="4" s="1"/>
  <c r="I2" i="5" s="1"/>
  <c r="D2" i="4"/>
  <c r="D15" i="4" s="1"/>
  <c r="H2" i="5" s="1"/>
  <c r="B2" i="4"/>
  <c r="B15" i="4" s="1"/>
  <c r="G2" i="5" s="1"/>
  <c r="E12" i="4" l="1"/>
  <c r="E52" i="4"/>
  <c r="G52" i="4"/>
  <c r="G12" i="4"/>
  <c r="H15" i="9"/>
  <c r="H13" i="9"/>
  <c r="E13" i="9"/>
  <c r="I7" i="9"/>
  <c r="H15" i="8"/>
  <c r="H13" i="8"/>
  <c r="F13" i="8" s="1"/>
  <c r="E13" i="8"/>
  <c r="I7" i="8"/>
  <c r="F13" i="9" l="1"/>
  <c r="G13" i="8"/>
  <c r="H14" i="8"/>
  <c r="H16" i="8" s="1"/>
  <c r="H14" i="9"/>
  <c r="G13" i="9"/>
  <c r="H15" i="1"/>
  <c r="H13" i="1"/>
  <c r="I7" i="1"/>
  <c r="H14" i="1" l="1"/>
  <c r="H16" i="9"/>
  <c r="I12" i="5"/>
  <c r="I14" i="8"/>
  <c r="H12" i="5"/>
  <c r="I14" i="9"/>
  <c r="G13" i="1"/>
  <c r="F13" i="1"/>
  <c r="H16" i="1" l="1"/>
  <c r="G53" i="4"/>
  <c r="E53" i="4"/>
  <c r="E54" i="4" l="1"/>
  <c r="E55" i="4"/>
  <c r="G55" i="4"/>
  <c r="G54" i="4"/>
  <c r="I14" i="1"/>
  <c r="D41" i="4" l="1"/>
  <c r="E59" i="4"/>
  <c r="E61" i="4" s="1"/>
  <c r="H10" i="5" s="1"/>
  <c r="F41" i="4"/>
  <c r="G41" i="4"/>
  <c r="C34" i="4"/>
  <c r="E34" i="4"/>
  <c r="F34" i="4"/>
  <c r="G34" i="4"/>
  <c r="C20" i="4"/>
  <c r="D20" i="4"/>
  <c r="D19" i="4" s="1"/>
  <c r="F20" i="4"/>
  <c r="G58" i="4" l="1"/>
  <c r="G59" i="4"/>
  <c r="G61" i="4" s="1"/>
  <c r="I10" i="5" s="1"/>
  <c r="I4" i="5"/>
  <c r="B49" i="4"/>
  <c r="E51" i="4"/>
  <c r="G48" i="4"/>
  <c r="H11" i="5" l="1"/>
  <c r="E50" i="4"/>
  <c r="C48" i="4"/>
  <c r="C49" i="4"/>
  <c r="E48" i="4"/>
  <c r="E49" i="4"/>
  <c r="D49" i="4"/>
  <c r="F49" i="4"/>
  <c r="D48" i="4"/>
  <c r="I5" i="5"/>
  <c r="F48" i="4"/>
  <c r="G49" i="4"/>
  <c r="H5" i="5"/>
  <c r="E58" i="4"/>
  <c r="G4" i="5"/>
  <c r="H4" i="5"/>
  <c r="G5" i="5"/>
  <c r="B48" i="4"/>
  <c r="I3" i="5"/>
  <c r="H3" i="5"/>
  <c r="C5" i="4"/>
  <c r="C56" i="4" s="1"/>
  <c r="C51" i="4" l="1"/>
  <c r="C50" i="4" s="1"/>
  <c r="C52" i="4"/>
  <c r="C12" i="4"/>
  <c r="H6" i="5"/>
  <c r="D4" i="5"/>
  <c r="G51" i="4"/>
  <c r="G3" i="5"/>
  <c r="G6" i="5"/>
  <c r="I6" i="5"/>
  <c r="G50" i="4" l="1"/>
  <c r="I11" i="5"/>
  <c r="G11" i="5"/>
  <c r="C58" i="4"/>
  <c r="C59" i="4"/>
  <c r="C54" i="4"/>
  <c r="C55" i="4"/>
  <c r="D3" i="5"/>
  <c r="D5" i="5"/>
  <c r="D6" i="5" s="1"/>
  <c r="G10" i="5" l="1"/>
  <c r="G13" i="5" s="1"/>
</calcChain>
</file>

<file path=xl/comments1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-</t>
        </r>
        <r>
          <rPr>
            <sz val="9"/>
            <color indexed="10"/>
            <rFont val="Tahoma"/>
            <family val="2"/>
            <charset val="238"/>
          </rPr>
          <t xml:space="preserve"> vyplňujte pouze buňky bílé; zbarvené buňky jsou uzamčeny pro editaci)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po vyplnění hlavičky)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po vyplnění hlavičky)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8.xml><?xml version="1.0" encoding="utf-8"?>
<comments xmlns="http://schemas.openxmlformats.org/spreadsheetml/2006/main">
  <authors>
    <author>radova.p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výstupy (např. kopie propagačních materiálů, letáky, aj.)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  <r>
          <rPr>
            <b/>
            <sz val="9"/>
            <color indexed="81"/>
            <rFont val="Tahoma"/>
            <family val="2"/>
            <charset val="238"/>
          </rPr>
          <t xml:space="preserve">
POKUD ŘÁDKY NESTAČÍ LZE SI VYTVOŘIT KOPII LISTU.</t>
        </r>
      </text>
    </comment>
  </commentList>
</comments>
</file>

<file path=xl/comments9.xml><?xml version="1.0" encoding="utf-8"?>
<comments xmlns="http://schemas.openxmlformats.org/spreadsheetml/2006/main">
  <authors>
    <author>INF</author>
    <author>zachystalovad</author>
  </authors>
  <commentList>
    <comment ref="E6" authorId="0" shapeId="0">
      <text>
        <r>
          <rPr>
            <sz val="8"/>
            <color indexed="81"/>
            <rFont val="Tahoma"/>
            <family val="2"/>
          </rPr>
          <t>Uveďte výši úvazku, resp. počet hodin dle dohody</t>
        </r>
      </text>
    </comment>
    <comment ref="A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 
</t>
        </r>
      </text>
    </comment>
    <comment ref="E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
</t>
        </r>
      </text>
    </comment>
    <comment ref="A36" authorId="1" shapeId="0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sharedStrings.xml><?xml version="1.0" encoding="utf-8"?>
<sst xmlns="http://schemas.openxmlformats.org/spreadsheetml/2006/main" count="982" uniqueCount="233">
  <si>
    <t>Celkový přehled financování</t>
  </si>
  <si>
    <t>Celkem</t>
  </si>
  <si>
    <t>Uhrazeno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</si>
  <si>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</si>
  <si>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</si>
  <si>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</si>
  <si>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</si>
  <si>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</si>
  <si>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</si>
  <si>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</si>
  <si>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</si>
  <si>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</si>
  <si>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</si>
  <si>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</si>
  <si>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</si>
  <si>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</si>
  <si>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</si>
  <si>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</si>
  <si>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</si>
  <si>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</si>
  <si>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</si>
  <si>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</si>
  <si>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</si>
  <si>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</si>
  <si>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</si>
  <si>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</si>
  <si>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</si>
  <si>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</si>
  <si>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</si>
  <si>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</si>
  <si>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</si>
  <si>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</si>
  <si>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</si>
  <si>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</si>
  <si>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</si>
  <si>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</si>
  <si>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</si>
  <si>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</si>
  <si>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</si>
  <si>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</si>
  <si>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</si>
  <si>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</si>
  <si>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</si>
  <si>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</si>
  <si>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</si>
  <si>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</si>
  <si>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</si>
  <si>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</si>
  <si>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</si>
  <si>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</si>
  <si>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</si>
  <si>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</si>
  <si>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</si>
  <si>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</si>
  <si>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</si>
  <si>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</si>
  <si>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</si>
  <si>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</si>
  <si>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</si>
  <si>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</si>
  <si>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</si>
  <si>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</si>
  <si>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</si>
  <si>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</si>
  <si>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</si>
  <si>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</si>
  <si>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</si>
  <si>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</si>
  <si>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</si>
  <si>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</si>
  <si>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</si>
  <si>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</si>
  <si>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</si>
  <si>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</si>
  <si>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</si>
  <si>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</si>
  <si>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</si>
  <si>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</si>
  <si>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</si>
  <si>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</si>
  <si>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</si>
  <si>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</si>
  <si>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</si>
  <si>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</si>
  <si>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</si>
  <si>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</si>
  <si>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spotřeba zdravotnického materiálu (léky, aj.)</t>
  </si>
  <si>
    <t>vybavení (DDHM) do 3 tis. Kč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</si>
  <si>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</si>
  <si>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</si>
  <si>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</si>
  <si>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</si>
  <si>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</si>
  <si>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</si>
  <si>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</si>
  <si>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</si>
  <si>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</si>
  <si>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</si>
  <si>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</si>
  <si>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stočné</t>
  </si>
  <si>
    <t>(ú 502 - ú 503) Energie a vodné:**</t>
  </si>
  <si>
    <t>(ú 512) Cestovné 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</si>
  <si>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</si>
  <si>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</si>
  <si>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</si>
  <si>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</si>
  <si>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</si>
  <si>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Vratka celkem: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</si>
  <si>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</si>
  <si>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</si>
  <si>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</si>
  <si>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</si>
  <si>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</si>
  <si>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</si>
  <si>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</si>
  <si>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</si>
  <si>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</si>
  <si>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</si>
  <si>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</si>
  <si>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</si>
  <si>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</si>
  <si>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</si>
  <si>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</si>
  <si>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</si>
  <si>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nájemné/pronájem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</si>
  <si>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00098</t>
    </r>
  </si>
  <si>
    <t>Název projektu/služby</t>
  </si>
  <si>
    <t>Výše plánovaných nákladů projektu/služby (Kč)</t>
  </si>
  <si>
    <t>Výše skutečných nákladů projektu/služby (Kč)</t>
  </si>
  <si>
    <t>Popis postupu realizace projektu/služby vč. harmonogramu:</t>
  </si>
  <si>
    <t xml:space="preserve">Kvalitativní a kvantitativní výstupy projektu/služby: </t>
  </si>
  <si>
    <t>Přínos projektu/služby pro cílové skupiny:</t>
  </si>
  <si>
    <t>Celkové zhodnocení projektu/služby:</t>
  </si>
  <si>
    <t>Celkový přehled výnosů projektu/služby</t>
  </si>
  <si>
    <t>Celkový přehled nákladů projektu/služby</t>
  </si>
  <si>
    <t>Právní a ekonom. celkem max. 6 %</t>
  </si>
  <si>
    <t>(ú 511) Opravy a udržování:</t>
  </si>
  <si>
    <t>Osobní náklady celkem:</t>
  </si>
  <si>
    <t>*</t>
  </si>
  <si>
    <t>(ú 558) vybavení (DDHM) nad        3 tis.Kč **</t>
  </si>
  <si>
    <t>Plánovaný rozpočet výnosů projektu/služby (ze schválené žádosti; ze schválené změny)</t>
  </si>
  <si>
    <t>Plánovaný rozpočet nákladů projektu/služby (ze schválené žádosti; ze schválené změny)</t>
  </si>
  <si>
    <t>Právní a ekonom. celkem max. 6%</t>
  </si>
  <si>
    <t>spotřeba zdravotnického materiálu (léky aj.)</t>
  </si>
  <si>
    <t>(ú 558) vybavení (DDHM) nad         3 tis. Kč**</t>
  </si>
  <si>
    <t>*Vratku proveďte na účet poskytovatele dotace uvedený ve Smlouvě o poskytnutí dotace pod VS 00098.</t>
  </si>
  <si>
    <t>Vratka nevyčerpaných prostředků v rámci rozpočtu projektu/služby</t>
  </si>
  <si>
    <t>*uveďte název projektu/služby</t>
  </si>
  <si>
    <t>spotřeba zdravotnického materiálu</t>
  </si>
  <si>
    <t>vybavení DDHM nad 3 tis. Kč</t>
  </si>
  <si>
    <t>energie</t>
  </si>
  <si>
    <t>opravy a udržování</t>
  </si>
  <si>
    <t>telefon/poštovné/internet</t>
  </si>
  <si>
    <t>Projekt/služba</t>
  </si>
  <si>
    <t>Nevyčerpaná část dotace dle Čl. III bodu 10) smlouvy</t>
  </si>
  <si>
    <t>Vratka prostředků dotace (vyšší % podíl dotace na skutečných nákladech + nevyčerpané prostředky dotace dle čl. III. odst. 10) Smlouvy)</t>
  </si>
  <si>
    <t>1) sestava z oddělené účetní evidence z hlediska uznatelných nákladů a výnosů celého projektu/služby;</t>
  </si>
  <si>
    <t>6) vnitropodniková kalkulace, výstupy (např. kopie propagačních materiálů, aj.)</t>
  </si>
  <si>
    <t>(ú 511 ) Opravy a udržování</t>
  </si>
  <si>
    <t>Celkem za AK1</t>
  </si>
  <si>
    <t>z toho sociální a zdravotní</t>
  </si>
  <si>
    <t xml:space="preserve">hrazeno z dotace dle </t>
  </si>
  <si>
    <t>účetnictví</t>
  </si>
  <si>
    <t>UZ</t>
  </si>
  <si>
    <t xml:space="preserve">PRACOVNÍ VÝKAZ </t>
  </si>
  <si>
    <t>Název projektu</t>
  </si>
  <si>
    <t>*uveďte název projektu/aktivity</t>
  </si>
  <si>
    <t>Název příjemce dotace</t>
  </si>
  <si>
    <t xml:space="preserve">             </t>
  </si>
  <si>
    <t>Druh pracovního poměru</t>
  </si>
  <si>
    <t>Role v projektu</t>
  </si>
  <si>
    <t>Výše úvazku</t>
  </si>
  <si>
    <t>Vykazovaný měsíc</t>
  </si>
  <si>
    <t>Fond pracovní doby</t>
  </si>
  <si>
    <t>Vykazovaný rok</t>
  </si>
  <si>
    <t xml:space="preserve">Přehled odpracovaných hodin </t>
  </si>
  <si>
    <t>Den v měsíci</t>
  </si>
  <si>
    <t>Počet odprac. hodin</t>
  </si>
  <si>
    <t>Popis vykonaných aktivit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</si>
  <si>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</si>
  <si>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</si>
  <si>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</si>
  <si>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</si>
  <si>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</si>
  <si>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</si>
  <si>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</si>
  <si>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</si>
  <si>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</si>
  <si>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</si>
  <si>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</si>
  <si>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</si>
  <si>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</si>
  <si>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</si>
  <si>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</si>
  <si>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</si>
  <si>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</si>
  <si>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</si>
  <si>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</si>
  <si>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</si>
  <si>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</si>
  <si>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</si>
  <si>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</si>
  <si>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</si>
  <si>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</si>
  <si>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</si>
  <si>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</si>
  <si>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</si>
  <si>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</si>
  <si>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</si>
  <si>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</si>
  <si>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</si>
  <si>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</si>
  <si>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</si>
  <si>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</si>
  <si>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</si>
  <si>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</si>
  <si>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</si>
  <si>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</si>
  <si>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</si>
  <si>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</si>
  <si>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</si>
  <si>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</si>
  <si>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2) dovolená a pracovní neschopnost = neuznatelný náklad projektu</t>
  </si>
  <si>
    <t>00098</t>
  </si>
  <si>
    <t>Upravený návrh rozpočtu dle schválené výše dotace</t>
  </si>
  <si>
    <t>Upravený návhr rozpočtu dle schválené výše dotace</t>
  </si>
  <si>
    <t xml:space="preserve">Závěrečnou zprávu a finanční vypořádání dotace je příjemce dotace povinen předložit do 30 dnů od ukončení realizace projektu/služby na podatelnu Krajského úřadu Ústeckého kraje. </t>
  </si>
  <si>
    <t>NÁZEV PROJEKTU/SLUŽBY</t>
  </si>
  <si>
    <t>"Podpora vybraných služeb zdravotní péče 2021"</t>
  </si>
  <si>
    <t>Rozpis účetních dokladů a faktur hrazených v rámci dotačního programu "Podpora vybraných služeb zdravotní péče 2021" na realizaci projektu:</t>
  </si>
  <si>
    <t>2021</t>
  </si>
  <si>
    <t>Označení příjemce dotace:        dle OR</t>
  </si>
  <si>
    <t>Číslo smlouvy poskytovatele:      21/SML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</si>
</sst>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9"/>
      <color indexed="10"/>
      <name val="Tahoma"/>
      <family val="2"/>
      <charset val="238"/>
    </font>
    <font>
      <b/>
      <sz val="16"/>
      <name val="Wingdings 2"/>
      <family val="1"/>
      <charset val="2"/>
    </font>
    <font>
      <b/>
      <sz val="9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 vertical="center"/>
    </xf>
    <xf numFmtId="164" fontId="15" fillId="0" borderId="17" xfId="0" applyNumberFormat="1" applyFont="1" applyBorder="1" applyAlignment="1" applyProtection="1">
      <alignment horizontal="right" vertical="center" wrapText="1"/>
    </xf>
    <xf numFmtId="164" fontId="15" fillId="0" borderId="18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7" fontId="15" fillId="0" borderId="18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0" fontId="15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0" fontId="9" fillId="0" borderId="3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5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41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3" xfId="0" applyNumberFormat="1" applyFont="1" applyBorder="1" applyAlignment="1" applyProtection="1">
      <alignment horizontal="center" vertical="center" wrapText="1"/>
      <protection locked="0"/>
    </xf>
    <xf numFmtId="164" fontId="4" fillId="0" borderId="44" xfId="0" applyNumberFormat="1" applyFont="1" applyBorder="1" applyAlignment="1" applyProtection="1">
      <alignment horizontal="center" vertical="center" wrapText="1"/>
      <protection locked="0"/>
    </xf>
    <xf numFmtId="164" fontId="4" fillId="0" borderId="39" xfId="0" applyNumberFormat="1" applyFont="1" applyBorder="1" applyAlignment="1" applyProtection="1">
      <alignment horizontal="center" vertical="center" wrapText="1"/>
      <protection locked="0"/>
    </xf>
    <xf numFmtId="164" fontId="4" fillId="0" borderId="40" xfId="0" applyNumberFormat="1" applyFont="1" applyBorder="1" applyAlignment="1" applyProtection="1">
      <alignment horizontal="center" vertical="center" wrapText="1"/>
      <protection locked="0"/>
    </xf>
    <xf numFmtId="164" fontId="4" fillId="0" borderId="45" xfId="0" applyNumberFormat="1" applyFont="1" applyBorder="1" applyAlignment="1" applyProtection="1">
      <alignment horizontal="center" vertical="center" wrapText="1"/>
      <protection locked="0"/>
    </xf>
    <xf numFmtId="164" fontId="4" fillId="0" borderId="46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right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16" xfId="0" applyNumberFormat="1" applyFont="1" applyBorder="1" applyAlignment="1" applyProtection="1">
      <alignment vertical="center" wrapText="1"/>
    </xf>
    <xf numFmtId="166" fontId="17" fillId="0" borderId="9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7" fillId="0" borderId="0" xfId="0" applyNumberFormat="1" applyFont="1" applyAlignment="1" applyProtection="1">
      <alignment horizontal="center"/>
    </xf>
    <xf numFmtId="4" fontId="2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7" fillId="0" borderId="0" xfId="0" applyNumberFormat="1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7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7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7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7" fillId="0" borderId="0" xfId="0" applyNumberFormat="1" applyFont="1" applyAlignment="1" applyProtection="1">
      <alignment horizontal="center" vertical="top"/>
    </xf>
    <xf numFmtId="0" fontId="18" fillId="0" borderId="10" xfId="0" applyNumberFormat="1" applyFont="1" applyBorder="1" applyAlignment="1" applyProtection="1">
      <alignment vertical="center" wrapText="1"/>
      <protection locked="0"/>
    </xf>
    <xf numFmtId="166" fontId="17" fillId="0" borderId="15" xfId="0" applyNumberFormat="1" applyFont="1" applyBorder="1" applyAlignment="1" applyProtection="1">
      <alignment horizontal="right" vertical="center" wrapText="1"/>
    </xf>
    <xf numFmtId="166" fontId="17" fillId="0" borderId="16" xfId="0" applyNumberFormat="1" applyFont="1" applyBorder="1" applyAlignment="1" applyProtection="1">
      <alignment horizontal="right"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8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43" xfId="0" applyNumberFormat="1" applyFont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3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3" fontId="0" fillId="0" borderId="72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78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8" xfId="0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3" fontId="0" fillId="0" borderId="79" xfId="0" applyNumberFormat="1" applyBorder="1" applyProtection="1">
      <protection locked="0"/>
    </xf>
    <xf numFmtId="0" fontId="0" fillId="0" borderId="71" xfId="0" applyBorder="1" applyProtection="1">
      <protection locked="0"/>
    </xf>
    <xf numFmtId="0" fontId="1" fillId="0" borderId="31" xfId="0" applyFont="1" applyBorder="1" applyProtection="1">
      <protection locked="0"/>
    </xf>
    <xf numFmtId="164" fontId="0" fillId="0" borderId="0" xfId="0" applyNumberFormat="1" applyBorder="1"/>
    <xf numFmtId="0" fontId="9" fillId="0" borderId="27" xfId="0" applyFont="1" applyBorder="1" applyAlignment="1">
      <alignment horizontal="center" vertical="center" wrapText="1"/>
    </xf>
    <xf numFmtId="0" fontId="9" fillId="0" borderId="88" xfId="0" applyFont="1" applyBorder="1" applyAlignment="1" applyProtection="1">
      <alignment wrapText="1"/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54" xfId="0" applyFont="1" applyBorder="1" applyAlignment="1" applyProtection="1">
      <alignment vertical="center" wrapText="1"/>
    </xf>
    <xf numFmtId="0" fontId="1" fillId="0" borderId="55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55" xfId="0" applyFont="1" applyFill="1" applyBorder="1" applyAlignment="1" applyProtection="1">
      <alignment vertical="center" wrapText="1"/>
    </xf>
    <xf numFmtId="0" fontId="18" fillId="0" borderId="9" xfId="0" applyNumberFormat="1" applyFont="1" applyBorder="1" applyAlignment="1" applyProtection="1">
      <alignment vertical="center" wrapText="1"/>
      <protection locked="0"/>
    </xf>
    <xf numFmtId="0" fontId="18" fillId="0" borderId="7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7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70" xfId="0" applyNumberFormat="1" applyBorder="1" applyProtection="1">
      <protection locked="0"/>
    </xf>
    <xf numFmtId="14" fontId="0" fillId="0" borderId="65" xfId="0" applyNumberFormat="1" applyBorder="1" applyProtection="1">
      <protection locked="0"/>
    </xf>
    <xf numFmtId="14" fontId="0" fillId="0" borderId="93" xfId="0" applyNumberFormat="1" applyBorder="1" applyProtection="1">
      <protection locked="0"/>
    </xf>
    <xf numFmtId="14" fontId="0" fillId="0" borderId="92" xfId="0" applyNumberFormat="1" applyBorder="1" applyProtection="1">
      <protection locked="0"/>
    </xf>
    <xf numFmtId="4" fontId="0" fillId="0" borderId="94" xfId="0" applyNumberFormat="1" applyBorder="1" applyProtection="1">
      <protection locked="0"/>
    </xf>
    <xf numFmtId="4" fontId="0" fillId="0" borderId="88" xfId="0" applyNumberFormat="1" applyBorder="1" applyProtection="1">
      <protection locked="0"/>
    </xf>
    <xf numFmtId="4" fontId="0" fillId="0" borderId="89" xfId="0" applyNumberFormat="1" applyBorder="1" applyProtection="1"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3" fillId="0" borderId="29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4" fillId="0" borderId="0" xfId="0" applyFont="1"/>
    <xf numFmtId="0" fontId="30" fillId="0" borderId="0" xfId="0" applyFont="1" applyAlignment="1" applyProtection="1"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164" fontId="4" fillId="0" borderId="19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</xf>
    <xf numFmtId="164" fontId="4" fillId="0" borderId="22" xfId="0" applyNumberFormat="1" applyFont="1" applyBorder="1" applyAlignment="1" applyProtection="1">
      <alignment vertical="center" wrapText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0" fontId="9" fillId="0" borderId="78" xfId="0" applyFont="1" applyBorder="1" applyAlignment="1">
      <alignment horizontal="right" vertical="center"/>
    </xf>
    <xf numFmtId="0" fontId="9" fillId="0" borderId="98" xfId="0" applyFont="1" applyBorder="1" applyAlignment="1">
      <alignment horizontal="right" vertical="center"/>
    </xf>
    <xf numFmtId="164" fontId="4" fillId="0" borderId="98" xfId="0" applyNumberFormat="1" applyFont="1" applyBorder="1" applyAlignment="1" applyProtection="1">
      <alignment horizontal="right" vertical="center" wrapText="1"/>
    </xf>
    <xf numFmtId="164" fontId="22" fillId="0" borderId="72" xfId="0" applyNumberFormat="1" applyFont="1" applyBorder="1" applyAlignment="1" applyProtection="1">
      <alignment horizontal="left" vertical="center" wrapText="1"/>
    </xf>
    <xf numFmtId="4" fontId="3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4" fontId="1" fillId="0" borderId="63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>
      <alignment horizontal="center"/>
    </xf>
    <xf numFmtId="0" fontId="1" fillId="0" borderId="53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 vertical="center"/>
    </xf>
    <xf numFmtId="4" fontId="0" fillId="0" borderId="99" xfId="0" applyNumberFormat="1" applyBorder="1" applyAlignment="1">
      <alignment horizontal="center" vertical="center"/>
    </xf>
    <xf numFmtId="4" fontId="4" fillId="0" borderId="99" xfId="0" applyNumberFormat="1" applyFont="1" applyBorder="1" applyAlignment="1">
      <alignment horizontal="center" vertical="center"/>
    </xf>
    <xf numFmtId="1" fontId="0" fillId="0" borderId="31" xfId="0" applyNumberFormat="1" applyBorder="1" applyAlignment="1" applyProtection="1">
      <alignment horizontal="left" vertical="center"/>
      <protection locked="0"/>
    </xf>
    <xf numFmtId="1" fontId="0" fillId="0" borderId="25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0" borderId="68" xfId="0" applyNumberFormat="1" applyBorder="1" applyAlignment="1" applyProtection="1">
      <alignment horizontal="left" vertical="center"/>
      <protection locked="0"/>
    </xf>
    <xf numFmtId="0" fontId="29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90" xfId="0" applyFont="1" applyBorder="1" applyAlignment="1" applyProtection="1">
      <alignment horizontal="center" wrapText="1"/>
      <protection locked="0"/>
    </xf>
    <xf numFmtId="0" fontId="9" fillId="0" borderId="96" xfId="0" applyFont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9" fillId="0" borderId="88" xfId="0" applyFont="1" applyBorder="1" applyAlignment="1" applyProtection="1">
      <alignment horizontal="center" wrapText="1"/>
      <protection locked="0"/>
    </xf>
    <xf numFmtId="0" fontId="9" fillId="0" borderId="89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166" fontId="17" fillId="0" borderId="101" xfId="0" applyNumberFormat="1" applyFont="1" applyBorder="1" applyAlignment="1" applyProtection="1">
      <alignment horizontal="right" vertical="center" wrapText="1"/>
    </xf>
    <xf numFmtId="164" fontId="4" fillId="0" borderId="102" xfId="0" applyNumberFormat="1" applyFont="1" applyBorder="1" applyAlignment="1" applyProtection="1">
      <alignment vertical="center" wrapText="1"/>
      <protection locked="0"/>
    </xf>
    <xf numFmtId="164" fontId="4" fillId="0" borderId="103" xfId="0" applyNumberFormat="1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horizontal="right" vertical="center" wrapText="1"/>
    </xf>
    <xf numFmtId="164" fontId="4" fillId="0" borderId="65" xfId="0" applyNumberFormat="1" applyFont="1" applyBorder="1" applyAlignment="1" applyProtection="1">
      <alignment horizontal="center" vertical="center" wrapText="1"/>
      <protection locked="0"/>
    </xf>
    <xf numFmtId="164" fontId="4" fillId="0" borderId="93" xfId="0" applyNumberFormat="1" applyFont="1" applyBorder="1" applyAlignment="1" applyProtection="1">
      <alignment horizontal="center" vertical="center" wrapText="1"/>
      <protection locked="0"/>
    </xf>
    <xf numFmtId="164" fontId="1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2" xfId="0" applyNumberFormat="1" applyFont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9" xfId="0" applyNumberFormat="1" applyFont="1" applyBorder="1" applyAlignment="1" applyProtection="1">
      <alignment horizontal="center" vertical="center" wrapText="1"/>
      <protection locked="0"/>
    </xf>
    <xf numFmtId="164" fontId="21" fillId="0" borderId="59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 wrapText="1"/>
      <protection locked="0"/>
    </xf>
    <xf numFmtId="16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0" fontId="29" fillId="3" borderId="0" xfId="0" applyFont="1" applyFill="1"/>
    <xf numFmtId="0" fontId="9" fillId="0" borderId="94" xfId="0" applyFont="1" applyBorder="1" applyAlignment="1" applyProtection="1">
      <alignment wrapText="1"/>
      <protection locked="0"/>
    </xf>
    <xf numFmtId="0" fontId="9" fillId="0" borderId="94" xfId="0" applyFont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2" fontId="23" fillId="0" borderId="68" xfId="0" applyNumberFormat="1" applyFont="1" applyBorder="1" applyAlignment="1" applyProtection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95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 applyProtection="1">
      <alignment vertical="center" wrapText="1"/>
      <protection locked="0"/>
    </xf>
    <xf numFmtId="164" fontId="1" fillId="0" borderId="107" xfId="0" applyNumberFormat="1" applyFont="1" applyBorder="1" applyAlignment="1" applyProtection="1">
      <alignment horizontal="center" vertical="center" wrapText="1"/>
      <protection locked="0"/>
    </xf>
    <xf numFmtId="164" fontId="1" fillId="0" borderId="108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42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0" xfId="0" applyNumberFormat="1" applyFont="1" applyBorder="1" applyAlignment="1" applyProtection="1">
      <alignment horizontal="center" vertical="center" wrapText="1"/>
      <protection locked="0"/>
    </xf>
    <xf numFmtId="0" fontId="3" fillId="5" borderId="38" xfId="0" applyFont="1" applyFill="1" applyBorder="1" applyAlignment="1" applyProtection="1">
      <alignment vertical="center" wrapText="1"/>
    </xf>
    <xf numFmtId="164" fontId="3" fillId="5" borderId="26" xfId="0" applyNumberFormat="1" applyFont="1" applyFill="1" applyBorder="1" applyAlignment="1" applyProtection="1">
      <alignment horizontal="center" vertical="center" wrapText="1"/>
    </xf>
    <xf numFmtId="164" fontId="3" fillId="5" borderId="60" xfId="0" applyNumberFormat="1" applyFont="1" applyFill="1" applyBorder="1" applyAlignment="1" applyProtection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0" fontId="18" fillId="5" borderId="7" xfId="0" applyNumberFormat="1" applyFont="1" applyFill="1" applyBorder="1" applyAlignment="1" applyProtection="1">
      <alignment vertical="center" wrapText="1"/>
    </xf>
    <xf numFmtId="0" fontId="18" fillId="5" borderId="10" xfId="0" applyNumberFormat="1" applyFont="1" applyFill="1" applyBorder="1" applyAlignment="1" applyProtection="1">
      <alignment vertical="center" wrapText="1"/>
    </xf>
    <xf numFmtId="0" fontId="15" fillId="5" borderId="11" xfId="0" applyNumberFormat="1" applyFont="1" applyFill="1" applyBorder="1" applyAlignment="1">
      <alignment vertical="center" wrapText="1"/>
    </xf>
    <xf numFmtId="166" fontId="17" fillId="5" borderId="16" xfId="0" applyNumberFormat="1" applyFont="1" applyFill="1" applyBorder="1" applyAlignment="1" applyProtection="1">
      <alignment horizontal="right" vertical="center" wrapText="1"/>
    </xf>
    <xf numFmtId="164" fontId="4" fillId="5" borderId="6" xfId="0" applyNumberFormat="1" applyFont="1" applyFill="1" applyBorder="1" applyAlignment="1" applyProtection="1">
      <alignment vertical="center" wrapText="1"/>
    </xf>
    <xf numFmtId="164" fontId="4" fillId="5" borderId="19" xfId="0" applyNumberFormat="1" applyFont="1" applyFill="1" applyBorder="1" applyAlignment="1" applyProtection="1">
      <alignment vertical="center" wrapText="1"/>
    </xf>
    <xf numFmtId="164" fontId="15" fillId="5" borderId="25" xfId="0" applyNumberFormat="1" applyFont="1" applyFill="1" applyBorder="1" applyAlignment="1" applyProtection="1">
      <alignment horizontal="right" vertical="center" wrapText="1"/>
    </xf>
    <xf numFmtId="164" fontId="15" fillId="5" borderId="18" xfId="0" applyNumberFormat="1" applyFont="1" applyFill="1" applyBorder="1" applyAlignment="1" applyProtection="1">
      <alignment horizontal="right" vertical="center" wrapText="1"/>
    </xf>
    <xf numFmtId="166" fontId="17" fillId="5" borderId="16" xfId="0" applyNumberFormat="1" applyFont="1" applyFill="1" applyBorder="1" applyAlignment="1" applyProtection="1">
      <alignment vertical="center" wrapText="1"/>
    </xf>
    <xf numFmtId="167" fontId="15" fillId="5" borderId="18" xfId="0" applyNumberFormat="1" applyFont="1" applyFill="1" applyBorder="1" applyAlignment="1" applyProtection="1">
      <alignment horizontal="right" vertical="center" wrapText="1"/>
    </xf>
    <xf numFmtId="164" fontId="3" fillId="5" borderId="58" xfId="0" applyNumberFormat="1" applyFont="1" applyFill="1" applyBorder="1" applyAlignment="1">
      <alignment horizontal="center"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5" borderId="104" xfId="0" applyNumberFormat="1" applyFont="1" applyFill="1" applyBorder="1" applyAlignment="1">
      <alignment horizontal="center" vertical="center" wrapText="1"/>
    </xf>
    <xf numFmtId="164" fontId="4" fillId="5" borderId="94" xfId="0" applyNumberFormat="1" applyFont="1" applyFill="1" applyBorder="1" applyAlignment="1" applyProtection="1">
      <alignment horizontal="center" vertical="center" wrapText="1"/>
    </xf>
    <xf numFmtId="164" fontId="39" fillId="5" borderId="94" xfId="0" applyNumberFormat="1" applyFont="1" applyFill="1" applyBorder="1" applyAlignment="1" applyProtection="1">
      <alignment horizontal="left" vertical="center" wrapText="1"/>
    </xf>
    <xf numFmtId="164" fontId="4" fillId="5" borderId="106" xfId="0" applyNumberFormat="1" applyFont="1" applyFill="1" applyBorder="1" applyAlignment="1" applyProtection="1">
      <alignment horizontal="center" vertical="center" wrapText="1"/>
    </xf>
    <xf numFmtId="164" fontId="39" fillId="5" borderId="106" xfId="0" applyNumberFormat="1" applyFont="1" applyFill="1" applyBorder="1" applyAlignment="1" applyProtection="1">
      <alignment horizontal="left" vertical="center" wrapText="1"/>
    </xf>
    <xf numFmtId="164" fontId="3" fillId="5" borderId="58" xfId="0" applyNumberFormat="1" applyFont="1" applyFill="1" applyBorder="1" applyAlignment="1" applyProtection="1">
      <alignment horizontal="center" vertical="center" wrapText="1"/>
    </xf>
    <xf numFmtId="164" fontId="39" fillId="5" borderId="58" xfId="0" applyNumberFormat="1" applyFont="1" applyFill="1" applyBorder="1" applyAlignment="1" applyProtection="1">
      <alignment horizontal="left" vertical="center" wrapText="1"/>
    </xf>
    <xf numFmtId="164" fontId="4" fillId="5" borderId="65" xfId="0" applyNumberFormat="1" applyFont="1" applyFill="1" applyBorder="1" applyAlignment="1" applyProtection="1">
      <alignment horizontal="center" vertical="center" wrapText="1"/>
    </xf>
    <xf numFmtId="164" fontId="4" fillId="5" borderId="64" xfId="0" applyNumberFormat="1" applyFont="1" applyFill="1" applyBorder="1" applyAlignment="1" applyProtection="1">
      <alignment horizontal="center" vertical="center" wrapText="1"/>
    </xf>
    <xf numFmtId="164" fontId="3" fillId="5" borderId="104" xfId="0" applyNumberFormat="1" applyFont="1" applyFill="1" applyBorder="1" applyAlignment="1" applyProtection="1">
      <alignment horizontal="center" vertical="center" wrapText="1"/>
    </xf>
    <xf numFmtId="164" fontId="4" fillId="5" borderId="84" xfId="0" applyNumberFormat="1" applyFont="1" applyFill="1" applyBorder="1" applyAlignment="1" applyProtection="1">
      <alignment horizontal="center" vertical="center" wrapText="1"/>
    </xf>
    <xf numFmtId="164" fontId="4" fillId="5" borderId="36" xfId="0" applyNumberFormat="1" applyFont="1" applyFill="1" applyBorder="1" applyAlignment="1" applyProtection="1">
      <alignment horizontal="center" vertical="center" wrapText="1"/>
    </xf>
    <xf numFmtId="164" fontId="1" fillId="0" borderId="106" xfId="0" applyNumberFormat="1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 wrapText="1"/>
      <protection locked="0"/>
    </xf>
    <xf numFmtId="164" fontId="1" fillId="0" borderId="86" xfId="0" applyNumberFormat="1" applyFont="1" applyBorder="1" applyAlignment="1" applyProtection="1">
      <alignment horizontal="center" vertical="center" wrapText="1"/>
      <protection locked="0"/>
    </xf>
    <xf numFmtId="164" fontId="4" fillId="5" borderId="86" xfId="0" applyNumberFormat="1" applyFont="1" applyFill="1" applyBorder="1" applyAlignment="1" applyProtection="1">
      <alignment horizontal="center" vertical="center" wrapText="1"/>
    </xf>
    <xf numFmtId="164" fontId="39" fillId="5" borderId="86" xfId="0" applyNumberFormat="1" applyFont="1" applyFill="1" applyBorder="1" applyAlignment="1" applyProtection="1">
      <alignment horizontal="left" vertical="center" wrapText="1"/>
    </xf>
    <xf numFmtId="164" fontId="4" fillId="5" borderId="91" xfId="0" applyNumberFormat="1" applyFont="1" applyFill="1" applyBorder="1" applyAlignment="1" applyProtection="1">
      <alignment horizontal="center" vertical="center" wrapText="1"/>
    </xf>
    <xf numFmtId="164" fontId="1" fillId="0" borderId="91" xfId="0" applyNumberFormat="1" applyFont="1" applyBorder="1" applyAlignment="1" applyProtection="1">
      <alignment horizontal="center" vertical="center" wrapText="1"/>
      <protection locked="0"/>
    </xf>
    <xf numFmtId="164" fontId="1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5" borderId="88" xfId="0" applyNumberFormat="1" applyFont="1" applyFill="1" applyBorder="1" applyAlignment="1" applyProtection="1">
      <alignment horizontal="center" vertical="center" wrapText="1"/>
    </xf>
    <xf numFmtId="164" fontId="39" fillId="5" borderId="88" xfId="0" applyNumberFormat="1" applyFont="1" applyFill="1" applyBorder="1" applyAlignment="1" applyProtection="1">
      <alignment horizontal="left" vertical="center" wrapText="1"/>
    </xf>
    <xf numFmtId="164" fontId="4" fillId="5" borderId="93" xfId="0" applyNumberFormat="1" applyFont="1" applyFill="1" applyBorder="1" applyAlignment="1" applyProtection="1">
      <alignment horizontal="center" vertical="center" wrapText="1"/>
    </xf>
    <xf numFmtId="164" fontId="1" fillId="0" borderId="93" xfId="0" applyNumberFormat="1" applyFont="1" applyBorder="1" applyAlignment="1" applyProtection="1">
      <alignment horizontal="center" vertical="center" wrapText="1"/>
      <protection locked="0"/>
    </xf>
    <xf numFmtId="164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164" fontId="41" fillId="5" borderId="58" xfId="0" applyNumberFormat="1" applyFont="1" applyFill="1" applyBorder="1" applyAlignment="1" applyProtection="1">
      <alignment horizontal="left" vertical="center" wrapText="1"/>
    </xf>
    <xf numFmtId="164" fontId="3" fillId="5" borderId="10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4" xfId="0" applyNumberFormat="1" applyFont="1" applyBorder="1" applyAlignment="1" applyProtection="1">
      <alignment horizontal="center" vertical="center" wrapText="1"/>
      <protection locked="0"/>
    </xf>
    <xf numFmtId="49" fontId="1" fillId="0" borderId="109" xfId="0" applyNumberFormat="1" applyFont="1" applyBorder="1" applyAlignment="1" applyProtection="1">
      <alignment vertical="center" wrapText="1"/>
      <protection locked="0"/>
    </xf>
    <xf numFmtId="49" fontId="1" fillId="0" borderId="55" xfId="0" applyNumberFormat="1" applyFont="1" applyBorder="1" applyAlignment="1" applyProtection="1">
      <alignment vertical="center" wrapText="1"/>
      <protection locked="0"/>
    </xf>
    <xf numFmtId="49" fontId="1" fillId="0" borderId="53" xfId="0" applyNumberFormat="1" applyFont="1" applyBorder="1" applyAlignment="1" applyProtection="1">
      <alignment vertical="center" wrapText="1"/>
      <protection locked="0"/>
    </xf>
    <xf numFmtId="49" fontId="1" fillId="0" borderId="5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4" fontId="3" fillId="5" borderId="84" xfId="0" applyNumberFormat="1" applyFont="1" applyFill="1" applyBorder="1"/>
    <xf numFmtId="0" fontId="1" fillId="0" borderId="0" xfId="0" quotePrefix="1" applyFont="1" applyAlignment="1" applyProtection="1">
      <alignment horizontal="left"/>
      <protection locked="0"/>
    </xf>
    <xf numFmtId="164" fontId="6" fillId="0" borderId="0" xfId="0" applyNumberFormat="1" applyFont="1" applyFill="1" applyBorder="1"/>
    <xf numFmtId="0" fontId="0" fillId="0" borderId="0" xfId="0" applyFill="1"/>
    <xf numFmtId="0" fontId="3" fillId="0" borderId="0" xfId="0" applyFont="1" applyProtection="1">
      <protection locked="0"/>
    </xf>
    <xf numFmtId="0" fontId="0" fillId="0" borderId="66" xfId="0" applyBorder="1" applyProtection="1"/>
    <xf numFmtId="0" fontId="0" fillId="0" borderId="67" xfId="0" applyBorder="1" applyProtection="1"/>
    <xf numFmtId="0" fontId="0" fillId="0" borderId="67" xfId="0" applyBorder="1" applyAlignment="1" applyProtection="1">
      <alignment horizontal="center"/>
    </xf>
    <xf numFmtId="3" fontId="0" fillId="0" borderId="69" xfId="0" applyNumberFormat="1" applyBorder="1" applyProtection="1"/>
    <xf numFmtId="3" fontId="0" fillId="0" borderId="66" xfId="0" applyNumberFormat="1" applyBorder="1" applyProtection="1"/>
    <xf numFmtId="3" fontId="0" fillId="0" borderId="67" xfId="0" applyNumberFormat="1" applyBorder="1" applyProtection="1"/>
    <xf numFmtId="3" fontId="0" fillId="0" borderId="95" xfId="0" applyNumberFormat="1" applyBorder="1" applyProtection="1"/>
    <xf numFmtId="3" fontId="0" fillId="0" borderId="85" xfId="0" applyNumberFormat="1" applyBorder="1" applyProtection="1"/>
    <xf numFmtId="0" fontId="0" fillId="0" borderId="39" xfId="0" applyBorder="1" applyProtection="1"/>
    <xf numFmtId="0" fontId="0" fillId="0" borderId="31" xfId="0" applyBorder="1" applyProtection="1"/>
    <xf numFmtId="3" fontId="0" fillId="0" borderId="72" xfId="0" applyNumberFormat="1" applyBorder="1" applyProtection="1"/>
    <xf numFmtId="3" fontId="0" fillId="0" borderId="39" xfId="0" applyNumberFormat="1" applyBorder="1" applyProtection="1"/>
    <xf numFmtId="3" fontId="0" fillId="0" borderId="31" xfId="0" applyNumberFormat="1" applyBorder="1" applyProtection="1"/>
    <xf numFmtId="3" fontId="0" fillId="0" borderId="40" xfId="0" applyNumberFormat="1" applyBorder="1" applyProtection="1"/>
    <xf numFmtId="3" fontId="0" fillId="0" borderId="24" xfId="0" applyNumberFormat="1" applyBorder="1" applyProtection="1"/>
    <xf numFmtId="0" fontId="0" fillId="0" borderId="41" xfId="0" applyBorder="1" applyProtection="1"/>
    <xf numFmtId="0" fontId="0" fillId="0" borderId="25" xfId="0" applyBorder="1" applyProtection="1"/>
    <xf numFmtId="3" fontId="0" fillId="0" borderId="11" xfId="0" applyNumberFormat="1" applyBorder="1" applyProtection="1"/>
    <xf numFmtId="3" fontId="0" fillId="0" borderId="41" xfId="0" applyNumberFormat="1" applyBorder="1" applyProtection="1"/>
    <xf numFmtId="3" fontId="0" fillId="0" borderId="18" xfId="0" applyNumberFormat="1" applyBorder="1" applyProtection="1"/>
    <xf numFmtId="0" fontId="0" fillId="0" borderId="80" xfId="0" applyBorder="1" applyProtection="1"/>
    <xf numFmtId="0" fontId="0" fillId="0" borderId="81" xfId="0" applyBorder="1" applyProtection="1"/>
    <xf numFmtId="3" fontId="0" fillId="0" borderId="82" xfId="0" applyNumberFormat="1" applyBorder="1" applyProtection="1"/>
    <xf numFmtId="3" fontId="0" fillId="0" borderId="80" xfId="0" applyNumberFormat="1" applyBorder="1" applyProtection="1"/>
    <xf numFmtId="3" fontId="0" fillId="0" borderId="81" xfId="0" applyNumberFormat="1" applyBorder="1" applyProtection="1"/>
    <xf numFmtId="3" fontId="0" fillId="0" borderId="110" xfId="0" applyNumberFormat="1" applyBorder="1" applyProtection="1"/>
    <xf numFmtId="3" fontId="0" fillId="0" borderId="83" xfId="0" applyNumberFormat="1" applyBorder="1" applyProtection="1"/>
    <xf numFmtId="0" fontId="0" fillId="0" borderId="43" xfId="0" applyBorder="1" applyProtection="1"/>
    <xf numFmtId="0" fontId="0" fillId="0" borderId="29" xfId="0" applyBorder="1" applyProtection="1"/>
    <xf numFmtId="3" fontId="0" fillId="0" borderId="78" xfId="0" applyNumberFormat="1" applyBorder="1" applyProtection="1"/>
    <xf numFmtId="3" fontId="0" fillId="0" borderId="43" xfId="0" applyNumberFormat="1" applyBorder="1" applyProtection="1"/>
    <xf numFmtId="3" fontId="0" fillId="0" borderId="79" xfId="0" applyNumberFormat="1" applyBorder="1" applyProtection="1"/>
    <xf numFmtId="0" fontId="0" fillId="0" borderId="45" xfId="0" applyBorder="1" applyProtection="1"/>
    <xf numFmtId="0" fontId="0" fillId="0" borderId="68" xfId="0" applyBorder="1" applyProtection="1"/>
    <xf numFmtId="3" fontId="0" fillId="0" borderId="70" xfId="0" applyNumberFormat="1" applyBorder="1" applyProtection="1"/>
    <xf numFmtId="3" fontId="0" fillId="0" borderId="45" xfId="0" applyNumberFormat="1" applyBorder="1" applyProtection="1"/>
    <xf numFmtId="3" fontId="0" fillId="0" borderId="35" xfId="0" applyNumberFormat="1" applyBorder="1" applyProtection="1"/>
    <xf numFmtId="3" fontId="0" fillId="0" borderId="77" xfId="0" applyNumberFormat="1" applyBorder="1" applyProtection="1"/>
    <xf numFmtId="0" fontId="0" fillId="0" borderId="35" xfId="0" applyBorder="1" applyProtection="1"/>
    <xf numFmtId="3" fontId="0" fillId="0" borderId="71" xfId="0" applyNumberFormat="1" applyBorder="1" applyProtection="1"/>
    <xf numFmtId="0" fontId="0" fillId="0" borderId="66" xfId="0" applyBorder="1" applyProtection="1">
      <protection locked="0"/>
    </xf>
    <xf numFmtId="0" fontId="1" fillId="0" borderId="67" xfId="0" applyFont="1" applyBorder="1" applyProtection="1">
      <protection locked="0"/>
    </xf>
    <xf numFmtId="0" fontId="0" fillId="0" borderId="67" xfId="0" applyBorder="1" applyAlignment="1" applyProtection="1">
      <alignment horizontal="center"/>
      <protection locked="0"/>
    </xf>
    <xf numFmtId="3" fontId="0" fillId="0" borderId="69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0" fontId="0" fillId="0" borderId="67" xfId="0" applyBorder="1" applyProtection="1">
      <protection locked="0"/>
    </xf>
    <xf numFmtId="3" fontId="0" fillId="0" borderId="95" xfId="0" applyNumberFormat="1" applyBorder="1" applyProtection="1">
      <protection locked="0"/>
    </xf>
    <xf numFmtId="3" fontId="0" fillId="0" borderId="85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40" xfId="0" applyNumberForma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3" fontId="0" fillId="0" borderId="110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3" fontId="0" fillId="0" borderId="77" xfId="0" applyNumberFormat="1" applyBorder="1" applyProtection="1">
      <protection locked="0"/>
    </xf>
    <xf numFmtId="2" fontId="0" fillId="0" borderId="69" xfId="0" applyNumberFormat="1" applyBorder="1" applyProtection="1"/>
    <xf numFmtId="3" fontId="1" fillId="0" borderId="66" xfId="0" applyNumberFormat="1" applyFont="1" applyBorder="1" applyProtection="1"/>
    <xf numFmtId="2" fontId="0" fillId="0" borderId="11" xfId="0" applyNumberFormat="1" applyBorder="1" applyProtection="1"/>
    <xf numFmtId="2" fontId="0" fillId="0" borderId="72" xfId="0" applyNumberFormat="1" applyBorder="1" applyProtection="1"/>
    <xf numFmtId="3" fontId="1" fillId="0" borderId="39" xfId="0" applyNumberFormat="1" applyFont="1" applyBorder="1" applyProtection="1"/>
    <xf numFmtId="2" fontId="0" fillId="0" borderId="70" xfId="0" applyNumberFormat="1" applyBorder="1" applyProtection="1"/>
    <xf numFmtId="3" fontId="0" fillId="0" borderId="68" xfId="0" applyNumberFormat="1" applyBorder="1" applyProtection="1"/>
    <xf numFmtId="0" fontId="1" fillId="0" borderId="67" xfId="0" applyFont="1" applyBorder="1" applyProtection="1"/>
    <xf numFmtId="0" fontId="1" fillId="0" borderId="31" xfId="0" applyFont="1" applyBorder="1" applyProtection="1"/>
    <xf numFmtId="164" fontId="6" fillId="5" borderId="58" xfId="0" applyNumberFormat="1" applyFont="1" applyFill="1" applyBorder="1" applyProtection="1"/>
    <xf numFmtId="0" fontId="44" fillId="0" borderId="0" xfId="0" applyFont="1" applyAlignment="1">
      <alignment vertical="center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/>
    </xf>
    <xf numFmtId="49" fontId="44" fillId="0" borderId="42" xfId="0" applyNumberFormat="1" applyFont="1" applyBorder="1" applyAlignment="1" applyProtection="1">
      <alignment horizontal="left" vertical="center" wrapText="1"/>
      <protection locked="0"/>
    </xf>
    <xf numFmtId="49" fontId="44" fillId="0" borderId="46" xfId="0" applyNumberFormat="1" applyFont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Alignment="1">
      <alignment vertical="center"/>
    </xf>
    <xf numFmtId="49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11" xfId="0" applyFont="1" applyFill="1" applyBorder="1" applyAlignment="1">
      <alignment horizontal="left" vertical="center"/>
    </xf>
    <xf numFmtId="49" fontId="44" fillId="0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>
      <alignment horizontal="left" vertical="center"/>
    </xf>
    <xf numFmtId="49" fontId="44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90" xfId="0" applyFont="1" applyFill="1" applyBorder="1" applyAlignment="1">
      <alignment horizontal="left" vertical="center"/>
    </xf>
    <xf numFmtId="49" fontId="44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63" xfId="0" applyFont="1" applyFill="1" applyBorder="1" applyAlignment="1">
      <alignment horizontal="left" vertical="center"/>
    </xf>
    <xf numFmtId="49" fontId="44" fillId="0" borderId="7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>
      <alignment vertical="center"/>
    </xf>
    <xf numFmtId="169" fontId="44" fillId="0" borderId="0" xfId="0" applyNumberFormat="1" applyFont="1" applyAlignment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0" fontId="44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wrapText="1"/>
    </xf>
    <xf numFmtId="0" fontId="44" fillId="0" borderId="0" xfId="0" applyFont="1" applyFill="1" applyBorder="1" applyAlignment="1">
      <alignment horizontal="center" vertical="center"/>
    </xf>
    <xf numFmtId="0" fontId="44" fillId="0" borderId="25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vertical="top" wrapText="1"/>
    </xf>
    <xf numFmtId="0" fontId="44" fillId="0" borderId="25" xfId="0" applyNumberFormat="1" applyFont="1" applyFill="1" applyBorder="1" applyAlignment="1" applyProtection="1">
      <alignment horizontal="center" vertical="center"/>
      <protection locked="0"/>
    </xf>
    <xf numFmtId="0" fontId="47" fillId="0" borderId="42" xfId="0" applyFont="1" applyBorder="1" applyAlignment="1">
      <alignment wrapText="1"/>
    </xf>
    <xf numFmtId="49" fontId="44" fillId="0" borderId="93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70" xfId="0" applyNumberFormat="1" applyFont="1" applyFill="1" applyBorder="1" applyAlignment="1" applyProtection="1">
      <alignment horizontal="center" vertical="center"/>
      <protection locked="0"/>
    </xf>
    <xf numFmtId="49" fontId="44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>
      <alignment vertical="center"/>
    </xf>
    <xf numFmtId="0" fontId="44" fillId="0" borderId="68" xfId="0" applyFont="1" applyFill="1" applyBorder="1" applyAlignment="1" applyProtection="1">
      <alignment horizontal="center" vertical="center"/>
      <protection locked="0"/>
    </xf>
    <xf numFmtId="0" fontId="45" fillId="6" borderId="38" xfId="0" applyFont="1" applyFill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4" fillId="0" borderId="46" xfId="0" applyNumberFormat="1" applyFont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>
      <alignment vertical="center"/>
    </xf>
    <xf numFmtId="0" fontId="44" fillId="0" borderId="58" xfId="0" applyFont="1" applyBorder="1" applyAlignment="1">
      <alignment vertical="center"/>
    </xf>
    <xf numFmtId="49" fontId="44" fillId="0" borderId="58" xfId="0" applyNumberFormat="1" applyFont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49" fontId="44" fillId="0" borderId="58" xfId="0" applyNumberFormat="1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66" xfId="0" applyFont="1" applyFill="1" applyBorder="1" applyAlignment="1">
      <alignment horizontal="center" vertical="center" wrapText="1"/>
    </xf>
    <xf numFmtId="0" fontId="45" fillId="4" borderId="69" xfId="0" applyFont="1" applyFill="1" applyBorder="1" applyAlignment="1">
      <alignment horizontal="center" vertical="center" wrapText="1"/>
    </xf>
    <xf numFmtId="0" fontId="45" fillId="4" borderId="95" xfId="0" applyFont="1" applyFill="1" applyBorder="1" applyAlignment="1">
      <alignment horizontal="center" vertical="center" wrapText="1"/>
    </xf>
    <xf numFmtId="0" fontId="45" fillId="4" borderId="41" xfId="0" applyFont="1" applyFill="1" applyBorder="1" applyAlignment="1">
      <alignment horizontal="center" vertical="center"/>
    </xf>
    <xf numFmtId="0" fontId="45" fillId="4" borderId="45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 wrapText="1"/>
    </xf>
    <xf numFmtId="0" fontId="45" fillId="4" borderId="31" xfId="0" applyFont="1" applyFill="1" applyBorder="1" applyAlignment="1">
      <alignment horizontal="center" vertical="center" wrapText="1"/>
    </xf>
    <xf numFmtId="0" fontId="45" fillId="7" borderId="104" xfId="0" applyFont="1" applyFill="1" applyBorder="1" applyAlignment="1">
      <alignment vertical="center"/>
    </xf>
    <xf numFmtId="0" fontId="45" fillId="7" borderId="105" xfId="0" applyFont="1" applyFill="1" applyBorder="1" applyAlignment="1">
      <alignment vertical="center"/>
    </xf>
    <xf numFmtId="0" fontId="50" fillId="2" borderId="5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66" xfId="0" applyFont="1" applyBorder="1" applyAlignment="1" applyProtection="1">
      <alignment vertical="center" wrapText="1"/>
      <protection locked="0"/>
    </xf>
    <xf numFmtId="0" fontId="15" fillId="0" borderId="67" xfId="0" applyFont="1" applyBorder="1" applyAlignment="1" applyProtection="1">
      <alignment vertical="center" wrapText="1"/>
      <protection locked="0"/>
    </xf>
    <xf numFmtId="0" fontId="15" fillId="0" borderId="95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5" fillId="0" borderId="42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96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66" xfId="0" applyFont="1" applyBorder="1" applyAlignment="1" applyProtection="1">
      <alignment vertical="center" wrapText="1"/>
    </xf>
    <xf numFmtId="0" fontId="15" fillId="0" borderId="67" xfId="0" applyFont="1" applyBorder="1" applyAlignment="1" applyProtection="1">
      <alignment vertical="center" wrapText="1"/>
    </xf>
    <xf numFmtId="0" fontId="15" fillId="0" borderId="95" xfId="0" applyFont="1" applyBorder="1" applyAlignment="1" applyProtection="1">
      <alignment vertical="center" wrapText="1"/>
    </xf>
    <xf numFmtId="0" fontId="18" fillId="0" borderId="25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97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49" fontId="10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21" fillId="0" borderId="59" xfId="0" applyNumberFormat="1" applyFont="1" applyBorder="1" applyAlignment="1" applyProtection="1">
      <alignment horizontal="center" vertical="center" wrapText="1"/>
      <protection locked="0"/>
    </xf>
    <xf numFmtId="168" fontId="11" fillId="0" borderId="63" xfId="0" applyNumberFormat="1" applyFont="1" applyBorder="1" applyAlignment="1" applyProtection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4" fontId="36" fillId="0" borderId="21" xfId="0" applyNumberFormat="1" applyFont="1" applyBorder="1" applyAlignment="1">
      <alignment horizontal="center" vertical="center"/>
    </xf>
    <xf numFmtId="4" fontId="36" fillId="0" borderId="24" xfId="0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left" wrapText="1"/>
      <protection locked="0"/>
    </xf>
    <xf numFmtId="0" fontId="42" fillId="0" borderId="0" xfId="0" applyFont="1" applyAlignment="1" applyProtection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14" fontId="14" fillId="0" borderId="90" xfId="0" applyNumberFormat="1" applyFont="1" applyBorder="1" applyAlignment="1" applyProtection="1">
      <alignment horizontal="center" vertical="center" wrapText="1"/>
      <protection locked="0"/>
    </xf>
    <xf numFmtId="14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22" fillId="0" borderId="59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10" fontId="4" fillId="0" borderId="20" xfId="0" applyNumberFormat="1" applyFont="1" applyBorder="1" applyAlignment="1" applyProtection="1">
      <alignment horizontal="righ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2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5" borderId="38" xfId="0" applyNumberFormat="1" applyFont="1" applyFill="1" applyBorder="1" applyAlignment="1" applyProtection="1">
      <alignment horizontal="center"/>
    </xf>
    <xf numFmtId="0" fontId="3" fillId="5" borderId="104" xfId="0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0" fillId="0" borderId="63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0" fontId="3" fillId="5" borderId="85" xfId="0" applyFont="1" applyFill="1" applyBorder="1" applyAlignment="1" applyProtection="1">
      <alignment horizontal="center" wrapText="1"/>
    </xf>
    <xf numFmtId="0" fontId="3" fillId="5" borderId="71" xfId="0" applyFont="1" applyFill="1" applyBorder="1" applyAlignment="1" applyProtection="1">
      <alignment horizontal="center" wrapText="1"/>
    </xf>
    <xf numFmtId="0" fontId="3" fillId="5" borderId="67" xfId="0" applyFont="1" applyFill="1" applyBorder="1" applyAlignment="1" applyProtection="1">
      <alignment horizontal="center" wrapText="1"/>
    </xf>
    <xf numFmtId="0" fontId="3" fillId="5" borderId="68" xfId="0" applyFont="1" applyFill="1" applyBorder="1" applyAlignment="1" applyProtection="1">
      <alignment horizontal="center" wrapText="1"/>
    </xf>
    <xf numFmtId="0" fontId="31" fillId="5" borderId="67" xfId="0" applyFont="1" applyFill="1" applyBorder="1" applyAlignment="1" applyProtection="1">
      <alignment horizontal="center" wrapText="1"/>
    </xf>
    <xf numFmtId="0" fontId="31" fillId="5" borderId="68" xfId="0" applyFont="1" applyFill="1" applyBorder="1" applyAlignment="1" applyProtection="1">
      <alignment horizontal="center" wrapText="1"/>
    </xf>
    <xf numFmtId="0" fontId="3" fillId="5" borderId="69" xfId="0" applyFont="1" applyFill="1" applyBorder="1" applyAlignment="1" applyProtection="1">
      <alignment horizontal="center" wrapText="1"/>
    </xf>
    <xf numFmtId="0" fontId="3" fillId="5" borderId="70" xfId="0" applyFont="1" applyFill="1" applyBorder="1" applyAlignment="1" applyProtection="1">
      <alignment horizontal="center" wrapText="1"/>
    </xf>
    <xf numFmtId="0" fontId="3" fillId="5" borderId="86" xfId="0" applyFont="1" applyFill="1" applyBorder="1" applyAlignment="1" applyProtection="1">
      <alignment horizontal="center" wrapText="1"/>
    </xf>
    <xf numFmtId="0" fontId="3" fillId="5" borderId="89" xfId="0" applyFont="1" applyFill="1" applyBorder="1" applyAlignment="1" applyProtection="1">
      <alignment horizontal="center" wrapText="1"/>
    </xf>
    <xf numFmtId="0" fontId="31" fillId="5" borderId="91" xfId="0" applyFont="1" applyFill="1" applyBorder="1" applyAlignment="1" applyProtection="1">
      <alignment horizontal="center" wrapText="1"/>
    </xf>
    <xf numFmtId="0" fontId="31" fillId="5" borderId="92" xfId="0" applyFont="1" applyFill="1" applyBorder="1" applyAlignment="1" applyProtection="1">
      <alignment horizontal="center" wrapText="1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  <xf numFmtId="0" fontId="31" fillId="5" borderId="86" xfId="0" applyFont="1" applyFill="1" applyBorder="1" applyAlignment="1" applyProtection="1">
      <alignment horizontal="center" wrapText="1"/>
    </xf>
    <xf numFmtId="0" fontId="31" fillId="5" borderId="89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90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3" fillId="5" borderId="74" xfId="0" applyFont="1" applyFill="1" applyBorder="1" applyAlignment="1" applyProtection="1">
      <alignment horizontal="center" wrapText="1"/>
    </xf>
    <xf numFmtId="0" fontId="3" fillId="5" borderId="35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90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68" xfId="0" applyNumberFormat="1" applyFont="1" applyBorder="1" applyAlignment="1" applyProtection="1">
      <alignment horizontal="left" vertical="center" wrapText="1"/>
      <protection locked="0"/>
    </xf>
    <xf numFmtId="0" fontId="45" fillId="4" borderId="66" xfId="0" applyFont="1" applyFill="1" applyBorder="1" applyAlignment="1">
      <alignment horizontal="left" vertical="center"/>
    </xf>
    <xf numFmtId="0" fontId="45" fillId="4" borderId="67" xfId="0" applyFont="1" applyFill="1" applyBorder="1" applyAlignment="1">
      <alignment horizontal="left" vertical="center"/>
    </xf>
    <xf numFmtId="0" fontId="45" fillId="4" borderId="41" xfId="0" applyFont="1" applyFill="1" applyBorder="1" applyAlignment="1">
      <alignment horizontal="left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45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4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45" fillId="4" borderId="55" xfId="0" applyFont="1" applyFill="1" applyBorder="1" applyAlignment="1">
      <alignment horizontal="left" vertical="center"/>
    </xf>
    <xf numFmtId="0" fontId="45" fillId="4" borderId="18" xfId="0" applyFont="1" applyFill="1" applyBorder="1" applyAlignment="1">
      <alignment horizontal="left" vertical="center"/>
    </xf>
    <xf numFmtId="0" fontId="45" fillId="4" borderId="78" xfId="0" applyFont="1" applyFill="1" applyBorder="1" applyAlignment="1">
      <alignment horizontal="left" vertical="top" wrapText="1"/>
    </xf>
    <xf numFmtId="0" fontId="45" fillId="4" borderId="59" xfId="0" applyFont="1" applyFill="1" applyBorder="1" applyAlignment="1">
      <alignment horizontal="left" vertical="top" wrapText="1"/>
    </xf>
    <xf numFmtId="0" fontId="45" fillId="4" borderId="79" xfId="0" applyFont="1" applyFill="1" applyBorder="1" applyAlignment="1">
      <alignment horizontal="left" vertical="top" wrapText="1"/>
    </xf>
    <xf numFmtId="0" fontId="45" fillId="4" borderId="112" xfId="0" applyFont="1" applyFill="1" applyBorder="1" applyAlignment="1">
      <alignment horizontal="left" vertical="top" wrapText="1"/>
    </xf>
    <xf numFmtId="0" fontId="45" fillId="4" borderId="63" xfId="0" applyFont="1" applyFill="1" applyBorder="1" applyAlignment="1">
      <alignment horizontal="left" vertical="top" wrapText="1"/>
    </xf>
    <xf numFmtId="0" fontId="45" fillId="4" borderId="113" xfId="0" applyFont="1" applyFill="1" applyBorder="1" applyAlignment="1">
      <alignment horizontal="left" vertical="top" wrapText="1"/>
    </xf>
    <xf numFmtId="0" fontId="45" fillId="4" borderId="57" xfId="0" applyFont="1" applyFill="1" applyBorder="1" applyAlignment="1">
      <alignment horizontal="left" vertical="center"/>
    </xf>
    <xf numFmtId="0" fontId="45" fillId="4" borderId="71" xfId="0" applyFont="1" applyFill="1" applyBorder="1" applyAlignment="1">
      <alignment horizontal="left" vertical="center"/>
    </xf>
    <xf numFmtId="0" fontId="45" fillId="7" borderId="38" xfId="0" applyFont="1" applyFill="1" applyBorder="1" applyAlignment="1">
      <alignment horizontal="left" vertical="center"/>
    </xf>
    <xf numFmtId="0" fontId="45" fillId="7" borderId="105" xfId="0" applyFont="1" applyFill="1" applyBorder="1" applyAlignment="1">
      <alignment horizontal="left" vertical="center"/>
    </xf>
    <xf numFmtId="0" fontId="45" fillId="7" borderId="104" xfId="0" applyFont="1" applyFill="1" applyBorder="1" applyAlignment="1">
      <alignment horizontal="left" vertical="center"/>
    </xf>
    <xf numFmtId="0" fontId="45" fillId="4" borderId="31" xfId="0" applyFont="1" applyFill="1" applyBorder="1" applyAlignment="1">
      <alignment horizontal="center" vertical="center" wrapText="1"/>
    </xf>
    <xf numFmtId="0" fontId="45" fillId="4" borderId="40" xfId="0" applyFont="1" applyFill="1" applyBorder="1" applyAlignment="1">
      <alignment horizontal="center" vertical="center" wrapText="1"/>
    </xf>
    <xf numFmtId="0" fontId="45" fillId="7" borderId="60" xfId="0" applyFont="1" applyFill="1" applyBorder="1" applyAlignment="1">
      <alignment horizontal="center" vertical="center"/>
    </xf>
    <xf numFmtId="0" fontId="45" fillId="7" borderId="37" xfId="0" applyFont="1" applyFill="1" applyBorder="1" applyAlignment="1">
      <alignment horizontal="center" vertical="center"/>
    </xf>
    <xf numFmtId="49" fontId="4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93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44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>
      <alignment horizontal="center" vertical="center"/>
    </xf>
    <xf numFmtId="0" fontId="45" fillId="4" borderId="109" xfId="0" applyFont="1" applyFill="1" applyBorder="1" applyAlignment="1">
      <alignment horizontal="left" vertical="center"/>
    </xf>
    <xf numFmtId="0" fontId="45" fillId="4" borderId="111" xfId="0" applyFont="1" applyFill="1" applyBorder="1" applyAlignment="1">
      <alignment horizontal="left" vertical="center"/>
    </xf>
    <xf numFmtId="0" fontId="45" fillId="4" borderId="91" xfId="0" applyFont="1" applyFill="1" applyBorder="1" applyAlignment="1">
      <alignment horizontal="left" vertical="center"/>
    </xf>
    <xf numFmtId="49" fontId="44" fillId="0" borderId="25" xfId="0" applyNumberFormat="1" applyFont="1" applyBorder="1" applyAlignment="1" applyProtection="1">
      <alignment horizontal="left" vertical="center" wrapText="1"/>
      <protection locked="0"/>
    </xf>
    <xf numFmtId="49" fontId="44" fillId="0" borderId="42" xfId="0" applyNumberFormat="1" applyFont="1" applyBorder="1" applyAlignment="1" applyProtection="1">
      <alignment horizontal="left" vertical="center" wrapText="1"/>
      <protection locked="0"/>
    </xf>
    <xf numFmtId="0" fontId="45" fillId="4" borderId="57" xfId="0" applyFont="1" applyFill="1" applyBorder="1" applyAlignment="1">
      <alignment horizontal="left" vertical="top" wrapText="1"/>
    </xf>
    <xf numFmtId="0" fontId="45" fillId="4" borderId="71" xfId="0" applyFont="1" applyFill="1" applyBorder="1" applyAlignment="1">
      <alignment horizontal="left" vertical="top" wrapText="1"/>
    </xf>
    <xf numFmtId="0" fontId="44" fillId="0" borderId="68" xfId="0" applyNumberFormat="1" applyFont="1" applyBorder="1" applyAlignment="1" applyProtection="1">
      <alignment horizontal="left" vertical="center" wrapText="1"/>
      <protection locked="0"/>
    </xf>
    <xf numFmtId="0" fontId="44" fillId="0" borderId="46" xfId="0" applyNumberFormat="1" applyFont="1" applyBorder="1" applyAlignment="1" applyProtection="1">
      <alignment horizontal="left" vertical="center" wrapText="1"/>
      <protection locked="0"/>
    </xf>
    <xf numFmtId="0" fontId="45" fillId="4" borderId="38" xfId="0" applyFont="1" applyFill="1" applyBorder="1" applyAlignment="1">
      <alignment horizontal="left" vertical="center"/>
    </xf>
    <xf numFmtId="0" fontId="45" fillId="4" borderId="104" xfId="0" applyFont="1" applyFill="1" applyBorder="1" applyAlignment="1">
      <alignment horizontal="left" vertical="center"/>
    </xf>
    <xf numFmtId="0" fontId="45" fillId="4" borderId="105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45" fillId="7" borderId="26" xfId="0" applyFont="1" applyFill="1" applyBorder="1" applyAlignment="1">
      <alignment horizontal="right" vertical="center"/>
    </xf>
    <xf numFmtId="0" fontId="45" fillId="7" borderId="27" xfId="0" applyFont="1" applyFill="1" applyBorder="1" applyAlignment="1">
      <alignment horizontal="right" vertical="center"/>
    </xf>
    <xf numFmtId="0" fontId="45" fillId="7" borderId="28" xfId="0" applyFont="1" applyFill="1" applyBorder="1" applyAlignment="1">
      <alignment horizontal="right" vertical="center"/>
    </xf>
    <xf numFmtId="0" fontId="45" fillId="0" borderId="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82"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200025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8715375" y="8096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123825</xdr:rowOff>
    </xdr:from>
    <xdr:to>
      <xdr:col>16</xdr:col>
      <xdr:colOff>361950</xdr:colOff>
      <xdr:row>7</xdr:row>
      <xdr:rowOff>161925</xdr:rowOff>
    </xdr:to>
    <xdr:sp macro="" textlink="">
      <xdr:nvSpPr>
        <xdr:cNvPr id="2" name="TextovéPole 1"/>
        <xdr:cNvSpPr txBox="1"/>
      </xdr:nvSpPr>
      <xdr:spPr>
        <a:xfrm>
          <a:off x="9439275" y="3143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  <a:endParaRPr lang="cs-CZ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69</xdr:row>
          <xdr:rowOff>85725</xdr:rowOff>
        </xdr:from>
        <xdr:to>
          <xdr:col>17</xdr:col>
          <xdr:colOff>57150</xdr:colOff>
          <xdr:row>73</xdr:row>
          <xdr:rowOff>114300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dova.p\Desktop\dota&#269;n&#237;%20titutly%20ZD\2019_Adam\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0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A9" sqref="A9:F9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7.285156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228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57" t="s">
        <v>231</v>
      </c>
      <c r="B8" s="458"/>
      <c r="C8" s="458"/>
      <c r="D8" s="458"/>
      <c r="E8" s="458"/>
      <c r="F8" s="459"/>
      <c r="G8" s="55"/>
      <c r="H8" s="56">
        <v>90</v>
      </c>
      <c r="I8" s="54">
        <v>0.9</v>
      </c>
    </row>
    <row r="9" spans="1:10" s="3" customFormat="1" ht="14.25" customHeight="1" x14ac:dyDescent="0.2">
      <c r="A9" s="463" t="s">
        <v>232</v>
      </c>
      <c r="B9" s="464"/>
      <c r="C9" s="464"/>
      <c r="D9" s="464"/>
      <c r="E9" s="464"/>
      <c r="F9" s="465"/>
      <c r="G9" s="55"/>
      <c r="H9" s="57"/>
      <c r="I9" s="57" t="s">
        <v>38</v>
      </c>
    </row>
    <row r="10" spans="1:10" s="3" customFormat="1" ht="15" customHeight="1" x14ac:dyDescent="0.2">
      <c r="A10" s="460" t="s">
        <v>125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66" t="s">
        <v>39</v>
      </c>
      <c r="B11" s="467"/>
      <c r="C11" s="258">
        <v>0.9</v>
      </c>
      <c r="D11" s="468"/>
      <c r="E11" s="469"/>
      <c r="F11" s="470"/>
      <c r="G11" s="58"/>
      <c r="H11" s="58"/>
      <c r="I11" s="58"/>
    </row>
    <row r="12" spans="1:10" s="3" customFormat="1" ht="44.25" customHeight="1" x14ac:dyDescent="0.2">
      <c r="A12" s="255" t="s">
        <v>126</v>
      </c>
      <c r="B12" s="256" t="s">
        <v>127</v>
      </c>
      <c r="C12" s="256" t="s">
        <v>128</v>
      </c>
      <c r="D12" s="256" t="s">
        <v>33</v>
      </c>
      <c r="E12" s="256" t="s">
        <v>154</v>
      </c>
      <c r="F12" s="257" t="s">
        <v>31</v>
      </c>
      <c r="G12" s="58"/>
      <c r="H12" s="58"/>
      <c r="I12" s="58"/>
    </row>
    <row r="13" spans="1:10" s="3" customFormat="1" ht="39.75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129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130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55"/>
      <c r="B18" s="455"/>
      <c r="C18" s="455"/>
      <c r="D18" s="455"/>
      <c r="E18" s="455"/>
      <c r="F18" s="455"/>
    </row>
    <row r="19" spans="1:6" s="3" customFormat="1" ht="18" customHeight="1" x14ac:dyDescent="0.2">
      <c r="A19" s="456" t="s">
        <v>131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55"/>
      <c r="B20" s="455"/>
      <c r="C20" s="455"/>
      <c r="D20" s="455"/>
      <c r="E20" s="455"/>
      <c r="F20" s="455"/>
    </row>
    <row r="21" spans="1:6" s="3" customFormat="1" ht="15" customHeight="1" x14ac:dyDescent="0.2">
      <c r="A21" s="456" t="s">
        <v>132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7hccqXuc/sGw0L3fVyy4ljIzit6pk8Q/67O04wEf37scEIiF9t2mQBENeHrvfCUjk8m/YGXrrH0K8dFfA3ApGQ==" saltValue="e8UE6glkLpWOYP69qu0f8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dataValidations count="1">
    <dataValidation type="list" allowBlank="1" showInputMessage="1" showErrorMessage="1" sqref="C11">
      <formula1>$I$7:$I$9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6.42578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228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75" t="str">
        <f>'služba 1'!A8:F8</f>
        <v>Označení příjemce dotace:        dle OR</v>
      </c>
      <c r="B8" s="476"/>
      <c r="C8" s="476"/>
      <c r="D8" s="476"/>
      <c r="E8" s="476"/>
      <c r="F8" s="477"/>
      <c r="G8" s="55"/>
      <c r="H8" s="56"/>
      <c r="I8" s="54"/>
    </row>
    <row r="9" spans="1:10" s="3" customFormat="1" ht="14.25" customHeight="1" x14ac:dyDescent="0.2">
      <c r="A9" s="460" t="str">
        <f>'služba 1'!A9:F9</f>
        <v>Číslo smlouvy poskytovatele:      21/SML</v>
      </c>
      <c r="B9" s="478"/>
      <c r="C9" s="478"/>
      <c r="D9" s="478"/>
      <c r="E9" s="478"/>
      <c r="F9" s="479"/>
      <c r="G9" s="55"/>
      <c r="H9" s="57"/>
      <c r="I9" s="57"/>
    </row>
    <row r="10" spans="1:10" s="3" customFormat="1" ht="15" customHeight="1" x14ac:dyDescent="0.2">
      <c r="A10" s="460" t="s">
        <v>125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80" t="s">
        <v>39</v>
      </c>
      <c r="B11" s="481"/>
      <c r="C11" s="167">
        <f>'služba 1'!C11</f>
        <v>0.9</v>
      </c>
      <c r="D11" s="482"/>
      <c r="E11" s="483"/>
      <c r="F11" s="484"/>
      <c r="G11" s="58"/>
      <c r="H11" s="58"/>
      <c r="I11" s="58"/>
    </row>
    <row r="12" spans="1:10" s="3" customFormat="1" ht="44.25" customHeight="1" x14ac:dyDescent="0.2">
      <c r="A12" s="259" t="s">
        <v>126</v>
      </c>
      <c r="B12" s="260" t="s">
        <v>127</v>
      </c>
      <c r="C12" s="260" t="s">
        <v>128</v>
      </c>
      <c r="D12" s="260" t="s">
        <v>33</v>
      </c>
      <c r="E12" s="260" t="s">
        <v>154</v>
      </c>
      <c r="F12" s="261" t="s">
        <v>31</v>
      </c>
      <c r="G12" s="58"/>
      <c r="H12" s="58"/>
      <c r="I12" s="58"/>
    </row>
    <row r="13" spans="1:10" s="3" customFormat="1" ht="39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129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130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55"/>
      <c r="B18" s="455"/>
      <c r="C18" s="455"/>
      <c r="D18" s="455"/>
      <c r="E18" s="455"/>
      <c r="F18" s="455"/>
    </row>
    <row r="19" spans="1:6" s="3" customFormat="1" ht="18" customHeight="1" x14ac:dyDescent="0.2">
      <c r="A19" s="456" t="s">
        <v>131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55"/>
      <c r="B20" s="455"/>
      <c r="C20" s="455"/>
      <c r="D20" s="455"/>
      <c r="E20" s="455"/>
      <c r="F20" s="455"/>
    </row>
    <row r="21" spans="1:6" s="3" customFormat="1" ht="15" customHeight="1" x14ac:dyDescent="0.2">
      <c r="A21" s="456" t="s">
        <v>132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k6KVO/QPiNcZklz/8uUA9v/33FCCfmWTi/jjQmB6h80rS9GnYloc8YdIrWyLPF8/ljDw0LkreRK+I3sbiOYIhw==" saltValue="F/oUYhWSQOL39tE4jqNYGA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D11" sqref="D11:F11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6.5703125" style="1" customWidth="1"/>
    <col min="7" max="7" width="14.5703125" style="1" hidden="1" customWidth="1"/>
    <col min="8" max="8" width="15.5703125" style="1" hidden="1" customWidth="1"/>
    <col min="9" max="9" width="1.140625" style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228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75" t="str">
        <f>'služba 1'!A8:F8</f>
        <v>Označení příjemce dotace:        dle OR</v>
      </c>
      <c r="B8" s="476"/>
      <c r="C8" s="476"/>
      <c r="D8" s="476"/>
      <c r="E8" s="476"/>
      <c r="F8" s="477"/>
      <c r="G8" s="55"/>
      <c r="H8" s="56"/>
      <c r="I8" s="54"/>
    </row>
    <row r="9" spans="1:10" s="3" customFormat="1" ht="14.25" customHeight="1" x14ac:dyDescent="0.2">
      <c r="A9" s="460" t="str">
        <f>'služba 1'!A9:F9</f>
        <v>Číslo smlouvy poskytovatele:      21/SML</v>
      </c>
      <c r="B9" s="478"/>
      <c r="C9" s="478"/>
      <c r="D9" s="478"/>
      <c r="E9" s="478"/>
      <c r="F9" s="479"/>
      <c r="G9" s="55"/>
      <c r="H9" s="57"/>
      <c r="I9" s="57"/>
    </row>
    <row r="10" spans="1:10" s="3" customFormat="1" ht="15" customHeight="1" x14ac:dyDescent="0.2">
      <c r="A10" s="460" t="s">
        <v>125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80" t="s">
        <v>39</v>
      </c>
      <c r="B11" s="481"/>
      <c r="C11" s="167">
        <f>'služba 1'!C11</f>
        <v>0.9</v>
      </c>
      <c r="D11" s="482"/>
      <c r="E11" s="483"/>
      <c r="F11" s="484"/>
      <c r="G11" s="58"/>
      <c r="H11" s="58"/>
      <c r="I11" s="58"/>
    </row>
    <row r="12" spans="1:10" s="3" customFormat="1" ht="44.25" customHeight="1" x14ac:dyDescent="0.2">
      <c r="A12" s="259" t="s">
        <v>126</v>
      </c>
      <c r="B12" s="260" t="s">
        <v>127</v>
      </c>
      <c r="C12" s="260" t="s">
        <v>128</v>
      </c>
      <c r="D12" s="260" t="s">
        <v>33</v>
      </c>
      <c r="E12" s="260" t="s">
        <v>154</v>
      </c>
      <c r="F12" s="261" t="s">
        <v>31</v>
      </c>
      <c r="G12" s="58"/>
      <c r="H12" s="58"/>
      <c r="I12" s="58"/>
    </row>
    <row r="13" spans="1:10" s="3" customFormat="1" ht="39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129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130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85"/>
      <c r="B18" s="485"/>
      <c r="C18" s="485"/>
      <c r="D18" s="485"/>
      <c r="E18" s="485"/>
      <c r="F18" s="485"/>
    </row>
    <row r="19" spans="1:6" s="3" customFormat="1" ht="18" customHeight="1" x14ac:dyDescent="0.2">
      <c r="A19" s="456" t="s">
        <v>131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86"/>
      <c r="B20" s="486"/>
      <c r="C20" s="486"/>
      <c r="D20" s="486"/>
      <c r="E20" s="486"/>
      <c r="F20" s="486"/>
    </row>
    <row r="21" spans="1:6" s="3" customFormat="1" ht="15" customHeight="1" x14ac:dyDescent="0.2">
      <c r="A21" s="456" t="s">
        <v>132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dI6TgM++bgaNckK6jSLAUW2JaBh4JnodYxp3aHlcuiFTftdjthbrswHibEmrcXb4ZzB/jWeSZA6abH9XNjSPbA==" saltValue="lxx1q2VSNZMwyStxw0inBg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N61"/>
  <sheetViews>
    <sheetView showGridLines="0" view="pageBreakPreview" zoomScaleNormal="100" zoomScaleSheetLayoutView="100" workbookViewId="0">
      <selection activeCell="C5" sqref="C5:C11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6384" width="9.140625" style="1"/>
  </cols>
  <sheetData>
    <row r="1" spans="1:14" s="3" customFormat="1" ht="15" customHeight="1" x14ac:dyDescent="0.2">
      <c r="A1" s="487" t="s">
        <v>133</v>
      </c>
      <c r="B1" s="487"/>
      <c r="C1" s="487"/>
      <c r="D1" s="487"/>
      <c r="E1" s="487"/>
      <c r="F1" s="487"/>
      <c r="G1" s="487"/>
    </row>
    <row r="2" spans="1:14" s="3" customFormat="1" ht="15" customHeight="1" x14ac:dyDescent="0.2">
      <c r="A2" s="11"/>
      <c r="B2" s="491">
        <f>'služba 1'!A13</f>
        <v>0</v>
      </c>
      <c r="C2" s="491"/>
      <c r="D2" s="491">
        <f>'služba 2'!A13</f>
        <v>0</v>
      </c>
      <c r="E2" s="491"/>
      <c r="F2" s="491">
        <f>'služba 3'!A13</f>
        <v>0</v>
      </c>
      <c r="G2" s="491"/>
      <c r="H2" s="78"/>
      <c r="I2" s="490"/>
      <c r="J2" s="490"/>
      <c r="K2" s="490"/>
      <c r="L2" s="490"/>
      <c r="M2" s="490"/>
      <c r="N2" s="490"/>
    </row>
    <row r="3" spans="1:14" s="3" customFormat="1" ht="15" customHeight="1" x14ac:dyDescent="0.2">
      <c r="A3" s="11"/>
      <c r="B3" s="492"/>
      <c r="C3" s="492"/>
      <c r="D3" s="492"/>
      <c r="E3" s="492"/>
      <c r="F3" s="492"/>
      <c r="G3" s="492"/>
      <c r="I3" s="490"/>
      <c r="J3" s="490"/>
      <c r="K3" s="490"/>
      <c r="L3" s="490"/>
      <c r="M3" s="490"/>
      <c r="N3" s="490"/>
    </row>
    <row r="4" spans="1:14" s="3" customFormat="1" ht="18.75" customHeight="1" x14ac:dyDescent="0.2">
      <c r="A4" s="262" t="s">
        <v>19</v>
      </c>
      <c r="B4" s="488" t="s">
        <v>3</v>
      </c>
      <c r="C4" s="489"/>
      <c r="D4" s="488" t="s">
        <v>3</v>
      </c>
      <c r="E4" s="489"/>
      <c r="F4" s="488" t="s">
        <v>3</v>
      </c>
      <c r="G4" s="489"/>
      <c r="I4" s="490"/>
      <c r="J4" s="490"/>
      <c r="K4" s="490"/>
      <c r="L4" s="490"/>
      <c r="M4" s="490"/>
      <c r="N4" s="490"/>
    </row>
    <row r="5" spans="1:14" s="3" customFormat="1" ht="20.100000000000001" customHeight="1" x14ac:dyDescent="0.2">
      <c r="A5" s="137" t="s">
        <v>11</v>
      </c>
      <c r="B5" s="69"/>
      <c r="C5" s="70">
        <f>'služba 1'!D13</f>
        <v>0</v>
      </c>
      <c r="D5" s="50"/>
      <c r="E5" s="49">
        <f>'služba 2'!D13</f>
        <v>0</v>
      </c>
      <c r="F5" s="50"/>
      <c r="G5" s="49">
        <f>'služba 3'!D13</f>
        <v>0</v>
      </c>
      <c r="I5" s="168"/>
      <c r="J5" s="168" t="s">
        <v>102</v>
      </c>
    </row>
    <row r="6" spans="1:14" s="3" customFormat="1" ht="20.100000000000001" customHeight="1" x14ac:dyDescent="0.2">
      <c r="A6" s="138" t="s">
        <v>88</v>
      </c>
      <c r="B6" s="173"/>
      <c r="C6" s="171">
        <v>0</v>
      </c>
      <c r="D6" s="173"/>
      <c r="E6" s="171">
        <v>0</v>
      </c>
      <c r="F6" s="173"/>
      <c r="G6" s="171">
        <v>0</v>
      </c>
      <c r="I6" s="132"/>
      <c r="J6" s="132" t="s">
        <v>88</v>
      </c>
    </row>
    <row r="7" spans="1:14" s="3" customFormat="1" ht="20.100000000000001" customHeight="1" x14ac:dyDescent="0.2">
      <c r="A7" s="138" t="s">
        <v>93</v>
      </c>
      <c r="B7" s="173"/>
      <c r="C7" s="171">
        <v>0</v>
      </c>
      <c r="D7" s="173"/>
      <c r="E7" s="171">
        <v>0</v>
      </c>
      <c r="F7" s="173"/>
      <c r="G7" s="171">
        <v>0</v>
      </c>
      <c r="I7" s="132"/>
      <c r="J7" s="132" t="s">
        <v>89</v>
      </c>
    </row>
    <row r="8" spans="1:14" s="3" customFormat="1" ht="20.100000000000001" customHeight="1" x14ac:dyDescent="0.2">
      <c r="A8" s="138" t="s">
        <v>38</v>
      </c>
      <c r="B8" s="173"/>
      <c r="C8" s="171">
        <v>0</v>
      </c>
      <c r="D8" s="173"/>
      <c r="E8" s="171">
        <v>0</v>
      </c>
      <c r="F8" s="173"/>
      <c r="G8" s="171">
        <v>0</v>
      </c>
      <c r="I8" s="132"/>
      <c r="J8" s="132" t="s">
        <v>98</v>
      </c>
    </row>
    <row r="9" spans="1:14" s="3" customFormat="1" ht="20.100000000000001" customHeight="1" x14ac:dyDescent="0.2">
      <c r="A9" s="138" t="s">
        <v>38</v>
      </c>
      <c r="B9" s="173"/>
      <c r="C9" s="171">
        <v>0</v>
      </c>
      <c r="D9" s="173"/>
      <c r="E9" s="171">
        <v>0</v>
      </c>
      <c r="F9" s="173"/>
      <c r="G9" s="171">
        <v>0</v>
      </c>
      <c r="I9" s="132"/>
      <c r="J9" s="132" t="s">
        <v>90</v>
      </c>
    </row>
    <row r="10" spans="1:14" s="3" customFormat="1" ht="20.100000000000001" customHeight="1" x14ac:dyDescent="0.2">
      <c r="A10" s="138" t="s">
        <v>38</v>
      </c>
      <c r="B10" s="173"/>
      <c r="C10" s="171">
        <v>0</v>
      </c>
      <c r="D10" s="173"/>
      <c r="E10" s="171">
        <v>0</v>
      </c>
      <c r="F10" s="173"/>
      <c r="G10" s="171">
        <v>0</v>
      </c>
      <c r="I10" s="132"/>
      <c r="J10" s="132" t="s">
        <v>91</v>
      </c>
    </row>
    <row r="11" spans="1:14" s="3" customFormat="1" ht="20.100000000000001" customHeight="1" x14ac:dyDescent="0.2">
      <c r="A11" s="68" t="s">
        <v>38</v>
      </c>
      <c r="B11" s="174"/>
      <c r="C11" s="172">
        <v>0</v>
      </c>
      <c r="D11" s="174"/>
      <c r="E11" s="172">
        <v>0</v>
      </c>
      <c r="F11" s="174"/>
      <c r="G11" s="172">
        <v>0</v>
      </c>
      <c r="I11" s="132"/>
      <c r="J11" s="132" t="s">
        <v>92</v>
      </c>
    </row>
    <row r="12" spans="1:14" s="3" customFormat="1" ht="18.75" customHeight="1" x14ac:dyDescent="0.2">
      <c r="A12" s="19" t="s">
        <v>1</v>
      </c>
      <c r="B12" s="14"/>
      <c r="C12" s="15">
        <f>SUM(C5:C11)</f>
        <v>0</v>
      </c>
      <c r="D12" s="16"/>
      <c r="E12" s="17">
        <f>SUM(E5:E11)</f>
        <v>0</v>
      </c>
      <c r="F12" s="18"/>
      <c r="G12" s="15">
        <f>SUM(G5:G11)</f>
        <v>0</v>
      </c>
      <c r="I12" s="132"/>
      <c r="J12" s="132" t="s">
        <v>93</v>
      </c>
    </row>
    <row r="13" spans="1:14" s="3" customFormat="1" ht="28.5" customHeight="1" x14ac:dyDescent="0.2">
      <c r="A13" s="135" t="s">
        <v>96</v>
      </c>
      <c r="B13" s="497"/>
      <c r="C13" s="497"/>
      <c r="D13" s="497"/>
      <c r="E13" s="497"/>
      <c r="F13" s="497"/>
      <c r="G13" s="497"/>
      <c r="I13" s="132"/>
      <c r="J13" s="132" t="s">
        <v>94</v>
      </c>
    </row>
    <row r="14" spans="1:14" ht="15" customHeight="1" x14ac:dyDescent="0.25">
      <c r="A14" s="496" t="s">
        <v>134</v>
      </c>
      <c r="B14" s="496"/>
      <c r="C14" s="496"/>
      <c r="D14" s="496"/>
      <c r="E14" s="496"/>
      <c r="F14" s="496"/>
      <c r="G14" s="496"/>
      <c r="I14" s="134"/>
      <c r="J14" s="134" t="s">
        <v>95</v>
      </c>
    </row>
    <row r="15" spans="1:14" ht="15" customHeight="1" x14ac:dyDescent="0.25">
      <c r="A15" s="10"/>
      <c r="B15" s="491">
        <f>B2</f>
        <v>0</v>
      </c>
      <c r="C15" s="491"/>
      <c r="D15" s="491">
        <f>D2</f>
        <v>0</v>
      </c>
      <c r="E15" s="491"/>
      <c r="F15" s="491">
        <f>F2</f>
        <v>0</v>
      </c>
      <c r="G15" s="491"/>
      <c r="I15" s="134"/>
      <c r="J15" s="134" t="s">
        <v>97</v>
      </c>
    </row>
    <row r="16" spans="1:14" ht="15.75" customHeight="1" thickBot="1" x14ac:dyDescent="0.25">
      <c r="A16" s="20"/>
      <c r="B16" s="498"/>
      <c r="C16" s="498"/>
      <c r="D16" s="498"/>
      <c r="E16" s="498"/>
      <c r="F16" s="498"/>
      <c r="G16" s="498"/>
      <c r="I16" s="133"/>
      <c r="J16" s="133" t="s">
        <v>38</v>
      </c>
    </row>
    <row r="17" spans="1:7" ht="18.75" customHeight="1" thickBot="1" x14ac:dyDescent="0.25">
      <c r="A17" s="43"/>
      <c r="B17" s="493" t="s">
        <v>2</v>
      </c>
      <c r="C17" s="494"/>
      <c r="D17" s="493" t="s">
        <v>2</v>
      </c>
      <c r="E17" s="494"/>
      <c r="F17" s="493" t="s">
        <v>2</v>
      </c>
      <c r="G17" s="495"/>
    </row>
    <row r="18" spans="1:7" ht="38.25" customHeight="1" thickBot="1" x14ac:dyDescent="0.25">
      <c r="A18" s="44" t="s">
        <v>10</v>
      </c>
      <c r="B18" s="45" t="s">
        <v>111</v>
      </c>
      <c r="C18" s="46" t="s">
        <v>4</v>
      </c>
      <c r="D18" s="45" t="s">
        <v>111</v>
      </c>
      <c r="E18" s="46" t="s">
        <v>4</v>
      </c>
      <c r="F18" s="45" t="s">
        <v>111</v>
      </c>
      <c r="G18" s="46" t="s">
        <v>4</v>
      </c>
    </row>
    <row r="19" spans="1:7" s="3" customFormat="1" ht="18.75" customHeight="1" thickBot="1" x14ac:dyDescent="0.25">
      <c r="A19" s="264" t="s">
        <v>20</v>
      </c>
      <c r="B19" s="265">
        <f>B20+B31+B33+B34+B41+B27+B32</f>
        <v>0</v>
      </c>
      <c r="C19" s="266">
        <f>C20+C31+C33+C34+C41+C27+C32</f>
        <v>0</v>
      </c>
      <c r="D19" s="265">
        <f t="shared" ref="D19:G19" si="0">D20+D31+D33+D34+D41+D27+D32</f>
        <v>0</v>
      </c>
      <c r="E19" s="266">
        <f t="shared" si="0"/>
        <v>0</v>
      </c>
      <c r="F19" s="265">
        <f t="shared" si="0"/>
        <v>0</v>
      </c>
      <c r="G19" s="266">
        <f t="shared" si="0"/>
        <v>0</v>
      </c>
    </row>
    <row r="20" spans="1:7" s="3" customFormat="1" ht="38.25" customHeight="1" thickBot="1" x14ac:dyDescent="0.25">
      <c r="A20" s="267" t="s">
        <v>23</v>
      </c>
      <c r="B20" s="268">
        <f>SUM(B21:B26)</f>
        <v>0</v>
      </c>
      <c r="C20" s="269">
        <f t="shared" ref="C20:F20" si="1">SUM(C21:C26)</f>
        <v>0</v>
      </c>
      <c r="D20" s="268">
        <f t="shared" si="1"/>
        <v>0</v>
      </c>
      <c r="E20" s="269">
        <f>SUM(E21:E26)</f>
        <v>0</v>
      </c>
      <c r="F20" s="268">
        <f t="shared" si="1"/>
        <v>0</v>
      </c>
      <c r="G20" s="269">
        <f>SUM(G21:G26)</f>
        <v>0</v>
      </c>
    </row>
    <row r="21" spans="1:7" s="3" customFormat="1" ht="30" customHeight="1" x14ac:dyDescent="0.2">
      <c r="A21" s="130" t="s">
        <v>42</v>
      </c>
      <c r="B21" s="38"/>
      <c r="C21" s="39"/>
      <c r="D21" s="38"/>
      <c r="E21" s="39"/>
      <c r="F21" s="38"/>
      <c r="G21" s="39"/>
    </row>
    <row r="22" spans="1:7" s="3" customFormat="1" ht="30" customHeight="1" x14ac:dyDescent="0.2">
      <c r="A22" s="131" t="s">
        <v>86</v>
      </c>
      <c r="B22" s="33"/>
      <c r="C22" s="34"/>
      <c r="D22" s="33"/>
      <c r="E22" s="34"/>
      <c r="F22" s="33"/>
      <c r="G22" s="34"/>
    </row>
    <row r="23" spans="1:7" s="3" customFormat="1" ht="30" customHeight="1" x14ac:dyDescent="0.2">
      <c r="A23" s="131" t="s">
        <v>21</v>
      </c>
      <c r="B23" s="33"/>
      <c r="C23" s="35"/>
      <c r="D23" s="33"/>
      <c r="E23" s="34"/>
      <c r="F23" s="33"/>
      <c r="G23" s="34"/>
    </row>
    <row r="24" spans="1:7" s="3" customFormat="1" ht="30" customHeight="1" x14ac:dyDescent="0.2">
      <c r="A24" s="131" t="s">
        <v>87</v>
      </c>
      <c r="B24" s="33"/>
      <c r="C24" s="35"/>
      <c r="D24" s="33"/>
      <c r="E24" s="34"/>
      <c r="F24" s="33"/>
      <c r="G24" s="34"/>
    </row>
    <row r="25" spans="1:7" s="3" customFormat="1" ht="30" customHeight="1" x14ac:dyDescent="0.2">
      <c r="A25" s="72" t="s">
        <v>22</v>
      </c>
      <c r="B25" s="33"/>
      <c r="C25" s="34"/>
      <c r="D25" s="33"/>
      <c r="E25" s="34"/>
      <c r="F25" s="33"/>
      <c r="G25" s="34"/>
    </row>
    <row r="26" spans="1:7" s="3" customFormat="1" ht="30" customHeight="1" thickBot="1" x14ac:dyDescent="0.25">
      <c r="A26" s="128" t="s">
        <v>43</v>
      </c>
      <c r="B26" s="82"/>
      <c r="C26" s="83"/>
      <c r="D26" s="82"/>
      <c r="E26" s="83"/>
      <c r="F26" s="82"/>
      <c r="G26" s="83"/>
    </row>
    <row r="27" spans="1:7" s="3" customFormat="1" ht="30" customHeight="1" thickBot="1" x14ac:dyDescent="0.25">
      <c r="A27" s="277" t="s">
        <v>139</v>
      </c>
      <c r="B27" s="278">
        <f>SUM(B28:B30)</f>
        <v>0</v>
      </c>
      <c r="C27" s="279">
        <f t="shared" ref="C27:F27" si="2">SUM(C28:C30)</f>
        <v>0</v>
      </c>
      <c r="D27" s="278">
        <f t="shared" si="2"/>
        <v>0</v>
      </c>
      <c r="E27" s="279">
        <f>SUM(E28:E30)</f>
        <v>0</v>
      </c>
      <c r="F27" s="278">
        <f t="shared" si="2"/>
        <v>0</v>
      </c>
      <c r="G27" s="279">
        <f>SUM(G28:G30)</f>
        <v>0</v>
      </c>
    </row>
    <row r="28" spans="1:7" s="3" customFormat="1" ht="30" customHeight="1" x14ac:dyDescent="0.2">
      <c r="A28" s="324" t="s">
        <v>138</v>
      </c>
      <c r="B28" s="275"/>
      <c r="C28" s="276"/>
      <c r="D28" s="275"/>
      <c r="E28" s="276"/>
      <c r="F28" s="275"/>
      <c r="G28" s="276"/>
    </row>
    <row r="29" spans="1:7" s="3" customFormat="1" ht="30" customHeight="1" x14ac:dyDescent="0.2">
      <c r="A29" s="322" t="s">
        <v>138</v>
      </c>
      <c r="B29" s="273"/>
      <c r="C29" s="274"/>
      <c r="D29" s="273"/>
      <c r="E29" s="274"/>
      <c r="F29" s="273"/>
      <c r="G29" s="274"/>
    </row>
    <row r="30" spans="1:7" s="3" customFormat="1" ht="30" customHeight="1" thickBot="1" x14ac:dyDescent="0.25">
      <c r="A30" s="323" t="s">
        <v>138</v>
      </c>
      <c r="B30" s="271"/>
      <c r="C30" s="272"/>
      <c r="D30" s="271"/>
      <c r="E30" s="272"/>
      <c r="F30" s="271"/>
      <c r="G30" s="272"/>
    </row>
    <row r="31" spans="1:7" s="3" customFormat="1" ht="41.25" customHeight="1" thickBot="1" x14ac:dyDescent="0.25">
      <c r="A31" s="270" t="s">
        <v>100</v>
      </c>
      <c r="B31" s="245"/>
      <c r="C31" s="246"/>
      <c r="D31" s="245"/>
      <c r="E31" s="246"/>
      <c r="F31" s="245"/>
      <c r="G31" s="246"/>
    </row>
    <row r="32" spans="1:7" s="3" customFormat="1" ht="41.25" customHeight="1" thickBot="1" x14ac:dyDescent="0.25">
      <c r="A32" s="270" t="s">
        <v>136</v>
      </c>
      <c r="B32" s="245"/>
      <c r="C32" s="246"/>
      <c r="D32" s="245"/>
      <c r="E32" s="246"/>
      <c r="F32" s="245"/>
      <c r="G32" s="246"/>
    </row>
    <row r="33" spans="1:10" s="3" customFormat="1" ht="33" customHeight="1" thickBot="1" x14ac:dyDescent="0.25">
      <c r="A33" s="270" t="s">
        <v>101</v>
      </c>
      <c r="B33" s="245"/>
      <c r="C33" s="246"/>
      <c r="D33" s="245"/>
      <c r="E33" s="246"/>
      <c r="F33" s="245"/>
      <c r="G33" s="246"/>
    </row>
    <row r="34" spans="1:10" s="3" customFormat="1" ht="33" customHeight="1" thickBot="1" x14ac:dyDescent="0.25">
      <c r="A34" s="267" t="s">
        <v>27</v>
      </c>
      <c r="B34" s="268">
        <f>SUM(B35:B40)</f>
        <v>0</v>
      </c>
      <c r="C34" s="269">
        <f t="shared" ref="C34:G34" si="3">SUM(C35:C40)</f>
        <v>0</v>
      </c>
      <c r="D34" s="268">
        <f>SUM(D35:D40)</f>
        <v>0</v>
      </c>
      <c r="E34" s="269">
        <f t="shared" si="3"/>
        <v>0</v>
      </c>
      <c r="F34" s="268">
        <f t="shared" si="3"/>
        <v>0</v>
      </c>
      <c r="G34" s="269">
        <f t="shared" si="3"/>
        <v>0</v>
      </c>
    </row>
    <row r="35" spans="1:10" s="3" customFormat="1" ht="33" customHeight="1" x14ac:dyDescent="0.2">
      <c r="A35" s="71" t="s">
        <v>24</v>
      </c>
      <c r="B35" s="38"/>
      <c r="C35" s="39"/>
      <c r="D35" s="38"/>
      <c r="E35" s="39"/>
      <c r="F35" s="38"/>
      <c r="G35" s="39"/>
    </row>
    <row r="36" spans="1:10" s="3" customFormat="1" ht="33" customHeight="1" x14ac:dyDescent="0.2">
      <c r="A36" s="72" t="s">
        <v>34</v>
      </c>
      <c r="B36" s="33"/>
      <c r="C36" s="34"/>
      <c r="D36" s="33"/>
      <c r="E36" s="34"/>
      <c r="F36" s="33"/>
      <c r="G36" s="34"/>
    </row>
    <row r="37" spans="1:10" s="3" customFormat="1" ht="33" customHeight="1" x14ac:dyDescent="0.2">
      <c r="A37" s="136" t="s">
        <v>99</v>
      </c>
      <c r="B37" s="33"/>
      <c r="C37" s="34"/>
      <c r="D37" s="33"/>
      <c r="E37" s="34"/>
      <c r="F37" s="33"/>
      <c r="G37" s="34"/>
    </row>
    <row r="38" spans="1:10" s="3" customFormat="1" ht="40.5" customHeight="1" x14ac:dyDescent="0.2">
      <c r="A38" s="72" t="s">
        <v>25</v>
      </c>
      <c r="B38" s="33"/>
      <c r="C38" s="34"/>
      <c r="D38" s="33"/>
      <c r="E38" s="34"/>
      <c r="F38" s="33"/>
      <c r="G38" s="34"/>
    </row>
    <row r="39" spans="1:10" s="3" customFormat="1" ht="40.5" customHeight="1" x14ac:dyDescent="0.2">
      <c r="A39" s="128" t="s">
        <v>44</v>
      </c>
      <c r="B39" s="36"/>
      <c r="C39" s="37"/>
      <c r="D39" s="36"/>
      <c r="E39" s="37"/>
      <c r="F39" s="36"/>
      <c r="G39" s="37"/>
    </row>
    <row r="40" spans="1:10" s="3" customFormat="1" ht="33" customHeight="1" thickBot="1" x14ac:dyDescent="0.25">
      <c r="A40" s="73" t="s">
        <v>26</v>
      </c>
      <c r="B40" s="36"/>
      <c r="C40" s="37"/>
      <c r="D40" s="36"/>
      <c r="E40" s="37"/>
      <c r="F40" s="36"/>
      <c r="G40" s="37"/>
    </row>
    <row r="41" spans="1:10" s="3" customFormat="1" ht="39.75" customHeight="1" thickBot="1" x14ac:dyDescent="0.25">
      <c r="A41" s="267" t="s">
        <v>137</v>
      </c>
      <c r="B41" s="268">
        <f>SUM(B42:B44)</f>
        <v>0</v>
      </c>
      <c r="C41" s="269">
        <f>SUM(C42:C44)</f>
        <v>0</v>
      </c>
      <c r="D41" s="268">
        <f t="shared" ref="D41:G41" si="4">SUM(D42:D44)</f>
        <v>0</v>
      </c>
      <c r="E41" s="269">
        <f>SUM(E42:E44)</f>
        <v>0</v>
      </c>
      <c r="F41" s="268">
        <f t="shared" si="4"/>
        <v>0</v>
      </c>
      <c r="G41" s="269">
        <f t="shared" si="4"/>
        <v>0</v>
      </c>
    </row>
    <row r="42" spans="1:10" s="3" customFormat="1" ht="20.25" customHeight="1" x14ac:dyDescent="0.2">
      <c r="A42" s="21" t="s">
        <v>28</v>
      </c>
      <c r="B42" s="38"/>
      <c r="C42" s="39"/>
      <c r="D42" s="38"/>
      <c r="E42" s="39"/>
      <c r="F42" s="38"/>
      <c r="G42" s="39"/>
    </row>
    <row r="43" spans="1:10" s="3" customFormat="1" ht="18.75" customHeight="1" x14ac:dyDescent="0.2">
      <c r="A43" s="22" t="s">
        <v>36</v>
      </c>
      <c r="B43" s="33"/>
      <c r="C43" s="34"/>
      <c r="D43" s="33"/>
      <c r="E43" s="34"/>
      <c r="F43" s="33"/>
      <c r="G43" s="34"/>
    </row>
    <row r="44" spans="1:10" s="3" customFormat="1" ht="18.75" customHeight="1" thickBot="1" x14ac:dyDescent="0.25">
      <c r="A44" s="23" t="s">
        <v>29</v>
      </c>
      <c r="B44" s="40"/>
      <c r="C44" s="41"/>
      <c r="D44" s="40"/>
      <c r="E44" s="41"/>
      <c r="F44" s="40"/>
      <c r="G44" s="41"/>
    </row>
    <row r="45" spans="1:10" s="3" customFormat="1" ht="18.75" customHeight="1" x14ac:dyDescent="0.2">
      <c r="A45" s="6"/>
      <c r="B45" s="6"/>
      <c r="C45" s="7"/>
    </row>
    <row r="48" spans="1:10" ht="13.5" thickBot="1" x14ac:dyDescent="0.25">
      <c r="A48" s="25" t="s">
        <v>30</v>
      </c>
      <c r="B48" s="25" t="str">
        <f>IF(B19='služba 1'!C13,"OK","Chyba aktivita 1")</f>
        <v>OK</v>
      </c>
      <c r="C48" s="25" t="str">
        <f>IF(C19='služba 1'!D13,"OK","Chyba aktivita 1")</f>
        <v>OK</v>
      </c>
      <c r="D48" s="25" t="str">
        <f>IF(D19='služba 2'!C13,"OK","Chyba aktivita 2")</f>
        <v>OK</v>
      </c>
      <c r="E48" s="25" t="str">
        <f>IF(E19='služba 2'!D13,"OK","Chyba aktivita 2")</f>
        <v>OK</v>
      </c>
      <c r="F48" s="25" t="str">
        <f>IF(F19='služba 3'!C13,"OK","Chyba aktivita 3")</f>
        <v>OK</v>
      </c>
      <c r="G48" s="25" t="str">
        <f>IF(G19='služba 3'!D13,"OK","Chyba aktivita 3")</f>
        <v>OK</v>
      </c>
      <c r="I48" s="25"/>
      <c r="J48" s="25"/>
    </row>
    <row r="49" spans="1:10" ht="13.5" thickBot="1" x14ac:dyDescent="0.25">
      <c r="A49" s="139">
        <f>'služba 1'!C11</f>
        <v>0.9</v>
      </c>
      <c r="B49" s="79">
        <f>B19*'služba 1'!H13</f>
        <v>0</v>
      </c>
      <c r="C49" s="27">
        <f>IF((B19*'služba 1'!H13)&gt;C19,B19-C19,((B19*'služba 1'!H13)-C19)+(B19-C19))</f>
        <v>0</v>
      </c>
      <c r="D49" s="79">
        <f>D19*'služba 2'!H13</f>
        <v>0</v>
      </c>
      <c r="E49" s="27">
        <f>IF((D19*'služba 2'!H13)&gt;E19,D19-E19,((D19*'služba 2'!H13)-E19)+(D19-E19))</f>
        <v>0</v>
      </c>
      <c r="F49" s="79">
        <f>F19*'služba 3'!H13</f>
        <v>0</v>
      </c>
      <c r="G49" s="27">
        <f>IF((F19*'služba 3'!H13)&gt;G19,F19-G19,((F19*'služba 3'!H13)-G19)+(F19-G19))</f>
        <v>0</v>
      </c>
      <c r="I49" s="26"/>
      <c r="J49" s="32"/>
    </row>
    <row r="50" spans="1:10" x14ac:dyDescent="0.2">
      <c r="A50" s="28"/>
      <c r="B50" s="28"/>
      <c r="C50" s="29" t="str">
        <f>IF(C51&lt;0,"vratka prostředků","prostředky org.")</f>
        <v>prostředky org.</v>
      </c>
      <c r="D50" s="29"/>
      <c r="E50" s="29" t="str">
        <f>IF(E51&lt;0,"vratka prostředků","prostředky org.")</f>
        <v>prostředky org.</v>
      </c>
      <c r="F50" s="29"/>
      <c r="G50" s="29" t="str">
        <f>IF(G51&lt;0,"vratka prostředků","prostředky org.")</f>
        <v>prostředky org.</v>
      </c>
      <c r="I50" s="29"/>
      <c r="J50" s="29"/>
    </row>
    <row r="51" spans="1:10" ht="13.5" thickBot="1" x14ac:dyDescent="0.25">
      <c r="A51" s="29"/>
      <c r="B51" s="28"/>
      <c r="C51" s="26">
        <f>C19-C5</f>
        <v>0</v>
      </c>
      <c r="D51" s="29"/>
      <c r="E51" s="26">
        <f>E19-E5</f>
        <v>0</v>
      </c>
      <c r="F51" s="29"/>
      <c r="G51" s="26">
        <f>G19-G5</f>
        <v>0</v>
      </c>
      <c r="I51" s="30"/>
      <c r="J51" s="31"/>
    </row>
    <row r="52" spans="1:10" x14ac:dyDescent="0.2">
      <c r="A52" s="140" t="s">
        <v>35</v>
      </c>
      <c r="B52" s="141"/>
      <c r="C52" s="142">
        <f>C5*0.01</f>
        <v>0</v>
      </c>
      <c r="D52" s="141"/>
      <c r="E52" s="142">
        <f>E5*0.01</f>
        <v>0</v>
      </c>
      <c r="F52" s="141"/>
      <c r="G52" s="142">
        <f>G5*0.01</f>
        <v>0</v>
      </c>
      <c r="H52" s="195"/>
    </row>
    <row r="53" spans="1:10" x14ac:dyDescent="0.2">
      <c r="A53" s="175"/>
      <c r="B53" s="176"/>
      <c r="C53" s="191">
        <f>C31</f>
        <v>0</v>
      </c>
      <c r="D53" s="176"/>
      <c r="E53" s="191">
        <f>E31</f>
        <v>0</v>
      </c>
      <c r="F53" s="176"/>
      <c r="G53" s="191">
        <f>G31</f>
        <v>0</v>
      </c>
      <c r="H53" s="196"/>
    </row>
    <row r="54" spans="1:10" x14ac:dyDescent="0.2">
      <c r="A54" s="175"/>
      <c r="B54" s="176"/>
      <c r="C54" s="192" t="str">
        <f>IF(C53&gt;C52,"dopočet vratky prostředků","OK")</f>
        <v>OK</v>
      </c>
      <c r="D54" s="176"/>
      <c r="E54" s="192" t="str">
        <f>IF(E53&gt;E52,"dopočet vratky prostředků","OK")</f>
        <v>OK</v>
      </c>
      <c r="F54" s="176"/>
      <c r="G54" s="192" t="str">
        <f>IF(G53&gt;G52,"dopočet vratky prostředků","OK")</f>
        <v>OK</v>
      </c>
      <c r="H54" s="196"/>
    </row>
    <row r="55" spans="1:10" ht="13.5" thickBot="1" x14ac:dyDescent="0.25">
      <c r="A55" s="143"/>
      <c r="B55" s="144"/>
      <c r="C55" s="197">
        <f>C52-C53</f>
        <v>0</v>
      </c>
      <c r="D55" s="197"/>
      <c r="E55" s="197">
        <f>E52-E53</f>
        <v>0</v>
      </c>
      <c r="F55" s="197"/>
      <c r="G55" s="197">
        <f>G52-G53</f>
        <v>0</v>
      </c>
      <c r="H55" s="198"/>
    </row>
    <row r="56" spans="1:10" x14ac:dyDescent="0.2">
      <c r="A56" s="145" t="s">
        <v>135</v>
      </c>
      <c r="B56" s="141"/>
      <c r="C56" s="179">
        <f>C5*0.06</f>
        <v>0</v>
      </c>
      <c r="D56" s="180"/>
      <c r="E56" s="179">
        <f>E5*0.06</f>
        <v>0</v>
      </c>
      <c r="F56" s="180"/>
      <c r="G56" s="179">
        <f>G5*0.06</f>
        <v>0</v>
      </c>
      <c r="H56" s="195"/>
    </row>
    <row r="57" spans="1:10" x14ac:dyDescent="0.2">
      <c r="A57" s="175"/>
      <c r="B57" s="176"/>
      <c r="C57" s="194">
        <f>C38</f>
        <v>0</v>
      </c>
      <c r="D57" s="193"/>
      <c r="E57" s="194">
        <f>E38</f>
        <v>0</v>
      </c>
      <c r="F57" s="193"/>
      <c r="G57" s="194">
        <f>G38</f>
        <v>0</v>
      </c>
      <c r="H57" s="196"/>
    </row>
    <row r="58" spans="1:10" x14ac:dyDescent="0.2">
      <c r="A58" s="199"/>
      <c r="B58" s="176"/>
      <c r="C58" s="193" t="str">
        <f>IF(C57&gt;C56,"dopočet vratky prostředků","OK")</f>
        <v>OK</v>
      </c>
      <c r="D58" s="193"/>
      <c r="E58" s="193" t="str">
        <f>IF(E57&gt;E56,"dopočet vratky prostředků","OK")</f>
        <v>OK</v>
      </c>
      <c r="F58" s="193"/>
      <c r="G58" s="193" t="str">
        <f>IF(G57&gt;G56,"dopočet vratky prostředků","OK")</f>
        <v>OK</v>
      </c>
      <c r="H58" s="196"/>
    </row>
    <row r="59" spans="1:10" ht="13.5" thickBot="1" x14ac:dyDescent="0.25">
      <c r="A59" s="143"/>
      <c r="B59" s="144"/>
      <c r="C59" s="197">
        <f>C56-C57</f>
        <v>0</v>
      </c>
      <c r="D59" s="197"/>
      <c r="E59" s="197">
        <f>E56-E57</f>
        <v>0</v>
      </c>
      <c r="F59" s="197"/>
      <c r="G59" s="197">
        <f>G56-G57</f>
        <v>0</v>
      </c>
      <c r="H59" s="198"/>
    </row>
    <row r="60" spans="1:10" x14ac:dyDescent="0.2">
      <c r="A60" s="28"/>
      <c r="B60" s="28"/>
      <c r="C60" s="28"/>
      <c r="D60" s="28"/>
      <c r="E60" s="28"/>
      <c r="F60" s="28"/>
      <c r="G60" s="28"/>
    </row>
    <row r="61" spans="1:10" ht="76.5" x14ac:dyDescent="3.05">
      <c r="A61" s="190" t="s">
        <v>109</v>
      </c>
      <c r="C61" s="189" t="str">
        <f>IF(IF(AND(C55&lt;0,C59&lt;0),C55+C59,IF(AND(C55&gt;0,C59&lt;0),C59,IF(AND(C55&lt;0,C59&gt;0),C55))),IF(AND(C55&lt;0,C59&lt;0),C55+C59,IF(AND(C55&gt;0,C59&lt;0),C59,IF(AND(C55&lt;0,C59&gt;0),C55))),"ok")</f>
        <v>ok</v>
      </c>
      <c r="D61" s="189"/>
      <c r="E61" s="189" t="str">
        <f>IF(IF(AND(E55&lt;0,E59&lt;0),E55+E59,IF(AND(E55&gt;0,E59&lt;0),E59,IF(AND(E55&lt;0,E59&gt;0),E55))),IF(AND(E55&lt;0,E59&lt;0),E55+E59,IF(AND(E55&gt;0,E59&lt;0),E59,IF(AND(E55&lt;0,E59&gt;0),E55))),"ok")</f>
        <v>ok</v>
      </c>
      <c r="F61" s="189"/>
      <c r="G61" s="189" t="str">
        <f>IF(IF(AND(G55&lt;0,G59&lt;0),G55+G59,IF(AND(G55&gt;0,G59&lt;0),G59,IF(AND(G55&lt;0,G59&gt;0),G55))),IF(AND(G55&lt;0,G59&lt;0),G55+G59,IF(AND(G55&gt;0,G59&lt;0),G59,IF(AND(G55&lt;0,G59&gt;0),G55))),"ok")</f>
        <v>ok</v>
      </c>
    </row>
  </sheetData>
  <sheetProtection algorithmName="SHA-512" hashValue="fqyf+L7JHZNQMA4+Efy5DoLqKSZRJ0M5tO3QpcQDFPEDM0Y5aJZ2M/VHAWuLpHArpItxcQnmg8wwRSyuwK/Gjw==" saltValue="vp03wGvgBJWAqmtKY49H0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1:G1"/>
    <mergeCell ref="B4:C4"/>
    <mergeCell ref="D4:E4"/>
    <mergeCell ref="F4:G4"/>
    <mergeCell ref="I2:N4"/>
    <mergeCell ref="B2:C3"/>
    <mergeCell ref="D2:E3"/>
    <mergeCell ref="F2:G3"/>
  </mergeCells>
  <conditionalFormatting sqref="C54:G54 C58:G58">
    <cfRule type="containsText" dxfId="81" priority="59" operator="containsText" text="dopočet vratky prostředků">
      <formula>NOT(ISERROR(SEARCH("dopočet vratky prostředků",C54)))</formula>
    </cfRule>
    <cfRule type="containsText" dxfId="80" priority="64" operator="containsText" text="OK">
      <formula>NOT(ISERROR(SEARCH("OK",C54)))</formula>
    </cfRule>
  </conditionalFormatting>
  <conditionalFormatting sqref="C55:G55 C59:G59">
    <cfRule type="cellIs" dxfId="79" priority="57" operator="greaterThan">
      <formula>0</formula>
    </cfRule>
    <cfRule type="cellIs" dxfId="78" priority="58" operator="lessThan">
      <formula>0</formula>
    </cfRule>
    <cfRule type="cellIs" dxfId="77" priority="62" operator="greaterThan">
      <formula>0</formula>
    </cfRule>
    <cfRule type="cellIs" dxfId="76" priority="63" operator="greaterThan">
      <formula>0</formula>
    </cfRule>
  </conditionalFormatting>
  <conditionalFormatting sqref="C59:G59 C55:G55">
    <cfRule type="cellIs" dxfId="75" priority="61" operator="lessThan">
      <formula>0</formula>
    </cfRule>
  </conditionalFormatting>
  <conditionalFormatting sqref="C58:G58">
    <cfRule type="containsText" dxfId="74" priority="60" operator="containsText" text="OK">
      <formula>NOT(ISERROR(SEARCH("OK",C58)))</formula>
    </cfRule>
  </conditionalFormatting>
  <conditionalFormatting sqref="C21">
    <cfRule type="cellIs" dxfId="73" priority="56" operator="greaterThan">
      <formula>$B$21</formula>
    </cfRule>
  </conditionalFormatting>
  <conditionalFormatting sqref="C22">
    <cfRule type="cellIs" dxfId="72" priority="55" operator="greaterThan">
      <formula>$B$22</formula>
    </cfRule>
  </conditionalFormatting>
  <conditionalFormatting sqref="C23">
    <cfRule type="cellIs" dxfId="71" priority="54" operator="greaterThan">
      <formula>$B$23</formula>
    </cfRule>
  </conditionalFormatting>
  <conditionalFormatting sqref="C24">
    <cfRule type="cellIs" dxfId="70" priority="53" operator="greaterThan">
      <formula>$B$24</formula>
    </cfRule>
  </conditionalFormatting>
  <conditionalFormatting sqref="C25">
    <cfRule type="cellIs" dxfId="69" priority="52" operator="greaterThan">
      <formula>$B$25</formula>
    </cfRule>
  </conditionalFormatting>
  <conditionalFormatting sqref="C26 C28:C30">
    <cfRule type="cellIs" dxfId="68" priority="51" operator="greaterThan">
      <formula>$B$26</formula>
    </cfRule>
  </conditionalFormatting>
  <conditionalFormatting sqref="C31:C32">
    <cfRule type="cellIs" dxfId="67" priority="50" operator="greaterThan">
      <formula>$B$31</formula>
    </cfRule>
  </conditionalFormatting>
  <conditionalFormatting sqref="C33">
    <cfRule type="cellIs" dxfId="66" priority="49" operator="greaterThan">
      <formula>$B$33</formula>
    </cfRule>
  </conditionalFormatting>
  <conditionalFormatting sqref="C35">
    <cfRule type="cellIs" dxfId="65" priority="48" operator="greaterThan">
      <formula>$B$35</formula>
    </cfRule>
  </conditionalFormatting>
  <conditionalFormatting sqref="C36">
    <cfRule type="cellIs" dxfId="64" priority="46" operator="greaterThan">
      <formula>$B$36</formula>
    </cfRule>
  </conditionalFormatting>
  <conditionalFormatting sqref="C37">
    <cfRule type="cellIs" dxfId="63" priority="45" operator="greaterThan">
      <formula>$B$37</formula>
    </cfRule>
  </conditionalFormatting>
  <conditionalFormatting sqref="C38">
    <cfRule type="cellIs" dxfId="62" priority="44" operator="greaterThan">
      <formula>$B$38</formula>
    </cfRule>
  </conditionalFormatting>
  <conditionalFormatting sqref="C39">
    <cfRule type="cellIs" dxfId="61" priority="43" operator="greaterThan">
      <formula>$B$39</formula>
    </cfRule>
  </conditionalFormatting>
  <conditionalFormatting sqref="C40">
    <cfRule type="cellIs" dxfId="60" priority="42" operator="greaterThan">
      <formula>$B$40</formula>
    </cfRule>
  </conditionalFormatting>
  <conditionalFormatting sqref="C42">
    <cfRule type="cellIs" dxfId="59" priority="41" operator="greaterThan">
      <formula>$B$42</formula>
    </cfRule>
  </conditionalFormatting>
  <conditionalFormatting sqref="C43">
    <cfRule type="cellIs" dxfId="58" priority="40" operator="greaterThan">
      <formula>$B$43</formula>
    </cfRule>
  </conditionalFormatting>
  <conditionalFormatting sqref="C44">
    <cfRule type="cellIs" dxfId="57" priority="39" operator="greaterThan">
      <formula>$B$44</formula>
    </cfRule>
  </conditionalFormatting>
  <conditionalFormatting sqref="E21">
    <cfRule type="cellIs" dxfId="56" priority="38" operator="greaterThan">
      <formula>$D$21</formula>
    </cfRule>
  </conditionalFormatting>
  <conditionalFormatting sqref="E22">
    <cfRule type="cellIs" dxfId="55" priority="37" operator="greaterThan">
      <formula>$D$22</formula>
    </cfRule>
  </conditionalFormatting>
  <conditionalFormatting sqref="E23">
    <cfRule type="cellIs" dxfId="54" priority="36" operator="greaterThan">
      <formula>$D$23</formula>
    </cfRule>
  </conditionalFormatting>
  <conditionalFormatting sqref="E24">
    <cfRule type="cellIs" dxfId="53" priority="35" operator="greaterThan">
      <formula>$D$24</formula>
    </cfRule>
  </conditionalFormatting>
  <conditionalFormatting sqref="E25">
    <cfRule type="cellIs" dxfId="52" priority="34" operator="greaterThan">
      <formula>$D$25</formula>
    </cfRule>
  </conditionalFormatting>
  <conditionalFormatting sqref="E26 E28:E30">
    <cfRule type="cellIs" dxfId="51" priority="33" operator="greaterThan">
      <formula>$D$26</formula>
    </cfRule>
  </conditionalFormatting>
  <conditionalFormatting sqref="E31:E32">
    <cfRule type="cellIs" dxfId="50" priority="32" operator="greaterThan">
      <formula>$D$31</formula>
    </cfRule>
  </conditionalFormatting>
  <conditionalFormatting sqref="E33">
    <cfRule type="cellIs" dxfId="49" priority="31" operator="greaterThan">
      <formula>$D$33</formula>
    </cfRule>
  </conditionalFormatting>
  <conditionalFormatting sqref="E35">
    <cfRule type="cellIs" dxfId="48" priority="30" operator="greaterThan">
      <formula>$D$35</formula>
    </cfRule>
  </conditionalFormatting>
  <conditionalFormatting sqref="E36">
    <cfRule type="cellIs" dxfId="47" priority="28" operator="greaterThan">
      <formula>$D$36</formula>
    </cfRule>
  </conditionalFormatting>
  <conditionalFormatting sqref="E37">
    <cfRule type="cellIs" dxfId="46" priority="27" operator="greaterThan">
      <formula>$D$37</formula>
    </cfRule>
  </conditionalFormatting>
  <conditionalFormatting sqref="E38">
    <cfRule type="cellIs" dxfId="45" priority="26" operator="greaterThan">
      <formula>$D$38</formula>
    </cfRule>
  </conditionalFormatting>
  <conditionalFormatting sqref="E39">
    <cfRule type="cellIs" dxfId="44" priority="25" operator="greaterThan">
      <formula>$D$39</formula>
    </cfRule>
  </conditionalFormatting>
  <conditionalFormatting sqref="E40">
    <cfRule type="cellIs" dxfId="43" priority="23" operator="greaterThan">
      <formula>$D$40</formula>
    </cfRule>
    <cfRule type="cellIs" dxfId="42" priority="24" operator="greaterThan">
      <formula>$D$40</formula>
    </cfRule>
  </conditionalFormatting>
  <conditionalFormatting sqref="E42">
    <cfRule type="cellIs" dxfId="41" priority="22" operator="greaterThan">
      <formula>$D$42</formula>
    </cfRule>
  </conditionalFormatting>
  <conditionalFormatting sqref="E43">
    <cfRule type="cellIs" dxfId="40" priority="21" operator="greaterThan">
      <formula>$D$43</formula>
    </cfRule>
  </conditionalFormatting>
  <conditionalFormatting sqref="E44">
    <cfRule type="cellIs" dxfId="39" priority="20" operator="greaterThan">
      <formula>$D$44</formula>
    </cfRule>
  </conditionalFormatting>
  <conditionalFormatting sqref="G21">
    <cfRule type="cellIs" dxfId="38" priority="19" operator="greaterThan">
      <formula>$F$21</formula>
    </cfRule>
  </conditionalFormatting>
  <conditionalFormatting sqref="G22">
    <cfRule type="cellIs" dxfId="37" priority="18" operator="greaterThan">
      <formula>$F$22</formula>
    </cfRule>
  </conditionalFormatting>
  <conditionalFormatting sqref="G23">
    <cfRule type="cellIs" dxfId="36" priority="17" operator="greaterThan">
      <formula>$F$23</formula>
    </cfRule>
  </conditionalFormatting>
  <conditionalFormatting sqref="G24">
    <cfRule type="cellIs" dxfId="35" priority="16" operator="greaterThan">
      <formula>$F$24</formula>
    </cfRule>
  </conditionalFormatting>
  <conditionalFormatting sqref="G25">
    <cfRule type="cellIs" dxfId="34" priority="15" operator="greaterThan">
      <formula>$F$25</formula>
    </cfRule>
  </conditionalFormatting>
  <conditionalFormatting sqref="G26 G28:G30">
    <cfRule type="cellIs" dxfId="33" priority="14" operator="greaterThan">
      <formula>$F$26</formula>
    </cfRule>
  </conditionalFormatting>
  <conditionalFormatting sqref="G31:G32">
    <cfRule type="cellIs" dxfId="32" priority="12" operator="greaterThan">
      <formula>$F$31</formula>
    </cfRule>
    <cfRule type="cellIs" dxfId="31" priority="13" operator="greaterThan">
      <formula>$F$31</formula>
    </cfRule>
  </conditionalFormatting>
  <conditionalFormatting sqref="G33">
    <cfRule type="cellIs" dxfId="30" priority="11" operator="greaterThan">
      <formula>$F$33</formula>
    </cfRule>
  </conditionalFormatting>
  <conditionalFormatting sqref="G35">
    <cfRule type="cellIs" dxfId="29" priority="10" operator="greaterThan">
      <formula>$F$35</formula>
    </cfRule>
  </conditionalFormatting>
  <conditionalFormatting sqref="G36">
    <cfRule type="cellIs" dxfId="28" priority="8" operator="greaterThan">
      <formula>$F$36</formula>
    </cfRule>
  </conditionalFormatting>
  <conditionalFormatting sqref="G37">
    <cfRule type="cellIs" dxfId="27" priority="7" operator="greaterThan">
      <formula>$F$37</formula>
    </cfRule>
  </conditionalFormatting>
  <conditionalFormatting sqref="G38">
    <cfRule type="cellIs" dxfId="26" priority="6" operator="greaterThan">
      <formula>$F$38</formula>
    </cfRule>
  </conditionalFormatting>
  <conditionalFormatting sqref="G39">
    <cfRule type="cellIs" dxfId="25" priority="5" operator="greaterThan">
      <formula>$F$39</formula>
    </cfRule>
  </conditionalFormatting>
  <conditionalFormatting sqref="G40">
    <cfRule type="cellIs" dxfId="24" priority="4" operator="greaterThan">
      <formula>$F$40</formula>
    </cfRule>
  </conditionalFormatting>
  <conditionalFormatting sqref="G42">
    <cfRule type="cellIs" dxfId="23" priority="3" operator="greaterThan">
      <formula>$F$42</formula>
    </cfRule>
  </conditionalFormatting>
  <conditionalFormatting sqref="G43">
    <cfRule type="cellIs" dxfId="22" priority="2" operator="greaterThan">
      <formula>$F$43</formula>
    </cfRule>
  </conditionalFormatting>
  <conditionalFormatting sqref="G44">
    <cfRule type="cellIs" dxfId="21" priority="1" operator="greaterThan">
      <formula>$F$44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é přidělené dotace na projekt/aktivitu. _x000a_ " sqref="C31:C32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33"/>
    <dataValidation type="list" allowBlank="1" showInputMessage="1" showErrorMessage="1" sqref="A6:A11">
      <formula1>$J$6:$J$16</formula1>
    </dataValidation>
    <dataValidation allowBlank="1" showInputMessage="1" showErrorMessage="1" promptTitle="** Osobní náklady celkem " prompt="Položka celkem za osobní náklady (včetně sociálního a zdravotního pojištění)._x000a_Z prostředků dotace lze tuto položku čerpat pouze do výše 70 % z celkové přidělené dotace na projekt/aktivitu. " sqref="C42:C43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5" fitToHeight="2" orientation="portrait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1"/>
  <sheetViews>
    <sheetView showGridLines="0" tabSelected="1" view="pageBreakPreview" zoomScaleNormal="100" zoomScaleSheetLayoutView="100" workbookViewId="0">
      <selection activeCell="C5" sqref="C5:C11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87" t="s">
        <v>140</v>
      </c>
      <c r="B1" s="487"/>
      <c r="C1" s="487"/>
      <c r="D1" s="487"/>
      <c r="E1" s="487"/>
      <c r="F1" s="487"/>
      <c r="G1" s="487"/>
      <c r="H1" s="487"/>
      <c r="I1" s="210"/>
      <c r="K1" s="241"/>
    </row>
    <row r="2" spans="1:16" s="3" customFormat="1" ht="15" customHeight="1" x14ac:dyDescent="0.2">
      <c r="A2" s="210"/>
      <c r="B2" s="491">
        <f>'služba 1'!A13</f>
        <v>0</v>
      </c>
      <c r="C2" s="491"/>
      <c r="D2" s="218"/>
      <c r="E2" s="491">
        <f>'služba 2'!A13</f>
        <v>0</v>
      </c>
      <c r="F2" s="491"/>
      <c r="G2" s="218"/>
      <c r="H2" s="491">
        <f>'služba 3'!A13</f>
        <v>0</v>
      </c>
      <c r="I2" s="491"/>
      <c r="J2" s="78"/>
      <c r="K2" s="490"/>
      <c r="L2" s="490"/>
      <c r="M2" s="490"/>
      <c r="N2" s="490"/>
      <c r="O2" s="490"/>
      <c r="P2" s="490"/>
    </row>
    <row r="3" spans="1:16" s="3" customFormat="1" ht="15" customHeight="1" x14ac:dyDescent="0.2">
      <c r="A3" s="210"/>
      <c r="B3" s="492"/>
      <c r="C3" s="492"/>
      <c r="D3" s="219"/>
      <c r="E3" s="492"/>
      <c r="F3" s="492"/>
      <c r="G3" s="219"/>
      <c r="H3" s="492"/>
      <c r="I3" s="492"/>
      <c r="K3" s="490"/>
      <c r="L3" s="490"/>
      <c r="M3" s="490"/>
      <c r="N3" s="490"/>
      <c r="O3" s="490"/>
      <c r="P3" s="490"/>
    </row>
    <row r="4" spans="1:16" s="3" customFormat="1" ht="18.75" customHeight="1" x14ac:dyDescent="0.2">
      <c r="A4" s="262" t="s">
        <v>19</v>
      </c>
      <c r="B4" s="280" t="s">
        <v>117</v>
      </c>
      <c r="C4" s="263" t="s">
        <v>116</v>
      </c>
      <c r="D4" s="263"/>
      <c r="E4" s="263" t="s">
        <v>117</v>
      </c>
      <c r="F4" s="263" t="s">
        <v>116</v>
      </c>
      <c r="G4" s="263"/>
      <c r="H4" s="263" t="s">
        <v>118</v>
      </c>
      <c r="I4" s="263" t="s">
        <v>116</v>
      </c>
      <c r="J4" s="263"/>
      <c r="K4" s="490"/>
      <c r="L4" s="490"/>
      <c r="M4" s="490"/>
      <c r="N4" s="490"/>
      <c r="O4" s="490"/>
      <c r="P4" s="490"/>
    </row>
    <row r="5" spans="1:16" s="3" customFormat="1" ht="20.100000000000001" customHeight="1" x14ac:dyDescent="0.2">
      <c r="A5" s="137" t="s">
        <v>11</v>
      </c>
      <c r="B5" s="220">
        <f>'služba 1'!D13</f>
        <v>0</v>
      </c>
      <c r="C5" s="284">
        <f>B5</f>
        <v>0</v>
      </c>
      <c r="D5" s="284"/>
      <c r="E5" s="49">
        <f>'služba 2'!D13</f>
        <v>0</v>
      </c>
      <c r="F5" s="289">
        <f>E5</f>
        <v>0</v>
      </c>
      <c r="G5" s="289"/>
      <c r="H5" s="49">
        <f>'služba 3'!D13</f>
        <v>0</v>
      </c>
      <c r="I5" s="289">
        <f>H5</f>
        <v>0</v>
      </c>
      <c r="J5" s="289"/>
      <c r="K5" s="168"/>
      <c r="L5" s="168" t="s">
        <v>102</v>
      </c>
    </row>
    <row r="6" spans="1:16" s="3" customFormat="1" ht="20.100000000000001" customHeight="1" x14ac:dyDescent="0.2">
      <c r="A6" s="281" t="str">
        <f>souhrn!A6</f>
        <v>Ministerstvo práce a sociálních věcí</v>
      </c>
      <c r="B6" s="221">
        <v>0</v>
      </c>
      <c r="C6" s="285">
        <f>souhrn!C6</f>
        <v>0</v>
      </c>
      <c r="D6" s="285"/>
      <c r="E6" s="171">
        <v>0</v>
      </c>
      <c r="F6" s="285">
        <f>souhrn!E6</f>
        <v>0</v>
      </c>
      <c r="G6" s="285"/>
      <c r="H6" s="171">
        <v>0</v>
      </c>
      <c r="I6" s="285">
        <f>souhrn!G6</f>
        <v>0</v>
      </c>
      <c r="J6" s="285"/>
      <c r="K6" s="132"/>
      <c r="L6" s="132" t="s">
        <v>88</v>
      </c>
      <c r="P6" s="240" t="s">
        <v>120</v>
      </c>
    </row>
    <row r="7" spans="1:16" s="3" customFormat="1" ht="20.100000000000001" customHeight="1" x14ac:dyDescent="0.2">
      <c r="A7" s="281" t="str">
        <f>souhrn!A7</f>
        <v>příspěvek zřizovatele</v>
      </c>
      <c r="B7" s="221">
        <v>0</v>
      </c>
      <c r="C7" s="285">
        <f>souhrn!C7</f>
        <v>0</v>
      </c>
      <c r="D7" s="285"/>
      <c r="E7" s="171">
        <v>0</v>
      </c>
      <c r="F7" s="285">
        <f>souhrn!E7</f>
        <v>0</v>
      </c>
      <c r="G7" s="285"/>
      <c r="H7" s="171">
        <v>0</v>
      </c>
      <c r="I7" s="285">
        <f>souhrn!G7</f>
        <v>0</v>
      </c>
      <c r="J7" s="285"/>
      <c r="K7" s="132"/>
      <c r="L7" s="132" t="s">
        <v>89</v>
      </c>
      <c r="P7" s="240" t="s">
        <v>121</v>
      </c>
    </row>
    <row r="8" spans="1:16" s="3" customFormat="1" ht="20.100000000000001" customHeight="1" x14ac:dyDescent="0.2">
      <c r="A8" s="281" t="str">
        <f>souhrn!A8</f>
        <v>-</v>
      </c>
      <c r="B8" s="221">
        <v>0</v>
      </c>
      <c r="C8" s="285">
        <f>souhrn!C8</f>
        <v>0</v>
      </c>
      <c r="D8" s="285"/>
      <c r="E8" s="171">
        <v>0</v>
      </c>
      <c r="F8" s="285">
        <f>souhrn!E8</f>
        <v>0</v>
      </c>
      <c r="G8" s="285"/>
      <c r="H8" s="171">
        <v>0</v>
      </c>
      <c r="I8" s="285">
        <f>souhrn!G8</f>
        <v>0</v>
      </c>
      <c r="J8" s="285"/>
      <c r="K8" s="132"/>
      <c r="L8" s="132" t="s">
        <v>98</v>
      </c>
    </row>
    <row r="9" spans="1:16" s="3" customFormat="1" ht="20.100000000000001" customHeight="1" x14ac:dyDescent="0.2">
      <c r="A9" s="281" t="str">
        <f>souhrn!A9</f>
        <v>-</v>
      </c>
      <c r="B9" s="221">
        <v>0</v>
      </c>
      <c r="C9" s="285">
        <f>souhrn!C9</f>
        <v>0</v>
      </c>
      <c r="D9" s="285"/>
      <c r="E9" s="171">
        <v>0</v>
      </c>
      <c r="F9" s="285">
        <f>souhrn!E9</f>
        <v>0</v>
      </c>
      <c r="G9" s="285"/>
      <c r="H9" s="171">
        <v>0</v>
      </c>
      <c r="I9" s="285">
        <f>souhrn!G9</f>
        <v>0</v>
      </c>
      <c r="J9" s="285"/>
      <c r="K9" s="132"/>
      <c r="L9" s="132" t="s">
        <v>90</v>
      </c>
    </row>
    <row r="10" spans="1:16" s="3" customFormat="1" ht="20.100000000000001" customHeight="1" x14ac:dyDescent="0.2">
      <c r="A10" s="281" t="str">
        <f>souhrn!A10</f>
        <v>-</v>
      </c>
      <c r="B10" s="221">
        <v>0</v>
      </c>
      <c r="C10" s="285">
        <f>souhrn!C10</f>
        <v>0</v>
      </c>
      <c r="D10" s="285"/>
      <c r="E10" s="171">
        <v>0</v>
      </c>
      <c r="F10" s="285">
        <f>souhrn!E10</f>
        <v>0</v>
      </c>
      <c r="G10" s="285"/>
      <c r="H10" s="171">
        <v>0</v>
      </c>
      <c r="I10" s="285">
        <f>souhrn!G10</f>
        <v>0</v>
      </c>
      <c r="J10" s="285"/>
      <c r="K10" s="132"/>
      <c r="L10" s="132" t="s">
        <v>91</v>
      </c>
    </row>
    <row r="11" spans="1:16" s="3" customFormat="1" ht="20.100000000000001" customHeight="1" x14ac:dyDescent="0.2">
      <c r="A11" s="282" t="str">
        <f>souhrn!A11</f>
        <v>-</v>
      </c>
      <c r="B11" s="222">
        <v>0</v>
      </c>
      <c r="C11" s="286">
        <f>souhrn!C11</f>
        <v>0</v>
      </c>
      <c r="D11" s="286"/>
      <c r="E11" s="172">
        <v>0</v>
      </c>
      <c r="F11" s="286">
        <f>souhrn!E11</f>
        <v>0</v>
      </c>
      <c r="G11" s="286"/>
      <c r="H11" s="172">
        <v>0</v>
      </c>
      <c r="I11" s="286">
        <f>souhrn!G11</f>
        <v>0</v>
      </c>
      <c r="J11" s="286"/>
      <c r="K11" s="132"/>
      <c r="L11" s="132" t="s">
        <v>92</v>
      </c>
    </row>
    <row r="12" spans="1:16" s="3" customFormat="1" ht="18.75" customHeight="1" x14ac:dyDescent="0.2">
      <c r="A12" s="283" t="s">
        <v>1</v>
      </c>
      <c r="B12" s="223">
        <f t="shared" ref="B12:I12" si="0">SUM(B5:B11)</f>
        <v>0</v>
      </c>
      <c r="C12" s="287">
        <f t="shared" si="0"/>
        <v>0</v>
      </c>
      <c r="D12" s="288"/>
      <c r="E12" s="17">
        <f t="shared" si="0"/>
        <v>0</v>
      </c>
      <c r="F12" s="290">
        <f t="shared" si="0"/>
        <v>0</v>
      </c>
      <c r="G12" s="290"/>
      <c r="H12" s="15">
        <f t="shared" si="0"/>
        <v>0</v>
      </c>
      <c r="I12" s="288">
        <f t="shared" si="0"/>
        <v>0</v>
      </c>
      <c r="J12" s="290"/>
      <c r="K12" s="132"/>
      <c r="L12" s="132" t="s">
        <v>93</v>
      </c>
    </row>
    <row r="13" spans="1:16" s="3" customFormat="1" ht="28.5" customHeight="1" x14ac:dyDescent="0.2">
      <c r="A13" s="135" t="s">
        <v>96</v>
      </c>
      <c r="B13" s="236"/>
      <c r="C13" s="236"/>
      <c r="D13" s="236"/>
      <c r="E13" s="236"/>
      <c r="F13" s="236"/>
      <c r="G13" s="236"/>
      <c r="H13" s="236"/>
      <c r="I13" s="239"/>
      <c r="K13" s="132"/>
      <c r="L13" s="132" t="s">
        <v>94</v>
      </c>
    </row>
    <row r="14" spans="1:16" ht="15" customHeight="1" x14ac:dyDescent="0.25">
      <c r="A14" s="496" t="s">
        <v>141</v>
      </c>
      <c r="B14" s="496"/>
      <c r="C14" s="496"/>
      <c r="D14" s="496"/>
      <c r="E14" s="496"/>
      <c r="F14" s="496"/>
      <c r="G14" s="496"/>
      <c r="H14" s="496"/>
      <c r="I14" s="209"/>
      <c r="K14" s="134"/>
      <c r="L14" s="134" t="s">
        <v>95</v>
      </c>
    </row>
    <row r="15" spans="1:16" ht="15" customHeight="1" x14ac:dyDescent="0.25">
      <c r="A15" s="209"/>
      <c r="B15" s="491">
        <f>'služba 1'!A13</f>
        <v>0</v>
      </c>
      <c r="C15" s="491"/>
      <c r="D15" s="218"/>
      <c r="E15" s="491">
        <f>'služba 2'!A13</f>
        <v>0</v>
      </c>
      <c r="F15" s="491"/>
      <c r="G15" s="218"/>
      <c r="H15" s="491">
        <f>'služba 3'!A13</f>
        <v>0</v>
      </c>
      <c r="I15" s="491"/>
      <c r="K15" s="134"/>
      <c r="L15" s="134" t="s">
        <v>97</v>
      </c>
    </row>
    <row r="16" spans="1:16" ht="15.75" customHeight="1" thickBot="1" x14ac:dyDescent="0.25">
      <c r="A16" s="20"/>
      <c r="B16" s="491"/>
      <c r="C16" s="491"/>
      <c r="D16" s="218"/>
      <c r="E16" s="491"/>
      <c r="F16" s="491"/>
      <c r="G16" s="218"/>
      <c r="H16" s="491"/>
      <c r="I16" s="491"/>
      <c r="K16" s="133"/>
      <c r="L16" s="133" t="s">
        <v>38</v>
      </c>
    </row>
    <row r="17" spans="1:10" ht="18.75" customHeight="1" thickBot="1" x14ac:dyDescent="0.25">
      <c r="A17" s="499"/>
      <c r="B17" s="500"/>
      <c r="C17" s="500"/>
      <c r="D17" s="500"/>
      <c r="E17" s="500"/>
      <c r="F17" s="500"/>
      <c r="G17" s="500"/>
      <c r="H17" s="500"/>
      <c r="I17" s="500"/>
      <c r="J17" s="501"/>
    </row>
    <row r="18" spans="1:10" ht="38.25" customHeight="1" thickBot="1" x14ac:dyDescent="0.25">
      <c r="A18" s="44" t="s">
        <v>10</v>
      </c>
      <c r="B18" s="453" t="s">
        <v>224</v>
      </c>
      <c r="C18" s="229" t="s">
        <v>119</v>
      </c>
      <c r="D18" s="229"/>
      <c r="E18" s="453" t="s">
        <v>224</v>
      </c>
      <c r="F18" s="229" t="s">
        <v>119</v>
      </c>
      <c r="G18" s="229"/>
      <c r="H18" s="453" t="s">
        <v>225</v>
      </c>
      <c r="I18" s="229" t="s">
        <v>119</v>
      </c>
      <c r="J18" s="229"/>
    </row>
    <row r="19" spans="1:10" s="3" customFormat="1" ht="18.75" customHeight="1" thickBot="1" x14ac:dyDescent="0.25">
      <c r="A19" s="264" t="s">
        <v>20</v>
      </c>
      <c r="B19" s="292">
        <f>B20+B27+B31+B32+B33+B34+B41</f>
        <v>0</v>
      </c>
      <c r="C19" s="292">
        <f>C20+C31+C32+C33+C34+C41+C27</f>
        <v>0</v>
      </c>
      <c r="D19" s="292"/>
      <c r="E19" s="292">
        <f>E20+E31+E32+E33+E34+E41+E27</f>
        <v>0</v>
      </c>
      <c r="F19" s="292">
        <f>F20+F31+F32+F33+F34+F41+F27</f>
        <v>0</v>
      </c>
      <c r="G19" s="292"/>
      <c r="H19" s="292">
        <f>H20+H31+H32+H33+H34+H41+H27</f>
        <v>0</v>
      </c>
      <c r="I19" s="292">
        <f>I20+I31+I32+I33+I34+I41+I27</f>
        <v>0</v>
      </c>
      <c r="J19" s="292"/>
    </row>
    <row r="20" spans="1:10" s="3" customFormat="1" ht="38.25" customHeight="1" thickBot="1" x14ac:dyDescent="0.25">
      <c r="A20" s="267" t="s">
        <v>23</v>
      </c>
      <c r="B20" s="291">
        <f>SUM(B21:B26)</f>
        <v>0</v>
      </c>
      <c r="C20" s="291">
        <f>SUM(C21:C26)</f>
        <v>0</v>
      </c>
      <c r="D20" s="291"/>
      <c r="E20" s="291">
        <f>SUM(E21:E26)</f>
        <v>0</v>
      </c>
      <c r="F20" s="291">
        <f>SUM(F21:F26)</f>
        <v>0</v>
      </c>
      <c r="G20" s="293"/>
      <c r="H20" s="293">
        <f>SUM(H21:H26)</f>
        <v>0</v>
      </c>
      <c r="I20" s="293">
        <f>SUM(I21:I26)</f>
        <v>0</v>
      </c>
      <c r="J20" s="293"/>
    </row>
    <row r="21" spans="1:10" s="3" customFormat="1" ht="30" customHeight="1" x14ac:dyDescent="0.2">
      <c r="A21" s="130" t="s">
        <v>42</v>
      </c>
      <c r="B21" s="230"/>
      <c r="C21" s="294">
        <f>souhrn!C21</f>
        <v>0</v>
      </c>
      <c r="D21" s="295" t="str">
        <f>IF(C21&gt;B21,CHAR(81),IF(C21&lt;B21,CHAR(82),CHAR(82)))</f>
        <v>R</v>
      </c>
      <c r="E21" s="230"/>
      <c r="F21" s="300">
        <f>souhrn!E21</f>
        <v>0</v>
      </c>
      <c r="G21" s="295" t="str">
        <f>IF(F21&gt;E21,CHAR(81),IF(F21&lt;E21,CHAR(82),CHAR(82)))</f>
        <v>R</v>
      </c>
      <c r="H21" s="224"/>
      <c r="I21" s="294">
        <f>souhrn!G21</f>
        <v>0</v>
      </c>
      <c r="J21" s="295" t="str">
        <f>IF(I21&gt;H21,CHAR(81),IF(I21&lt;H21,CHAR(82),CHAR(82)))</f>
        <v>R</v>
      </c>
    </row>
    <row r="22" spans="1:10" s="3" customFormat="1" ht="30" customHeight="1" x14ac:dyDescent="0.2">
      <c r="A22" s="130" t="s">
        <v>143</v>
      </c>
      <c r="B22" s="230"/>
      <c r="C22" s="294">
        <f>souhrn!C22</f>
        <v>0</v>
      </c>
      <c r="D22" s="295" t="str">
        <f>IF(C22&gt;B22,CHAR(81),IF(C22&lt;B22,CHAR(82),CHAR(82)))</f>
        <v>R</v>
      </c>
      <c r="E22" s="230"/>
      <c r="F22" s="300">
        <f>souhrn!E22</f>
        <v>0</v>
      </c>
      <c r="G22" s="295" t="str">
        <f>IF(F22&gt;E22,CHAR(81),IF(F22&lt;E22,CHAR(82),CHAR(82)))</f>
        <v>R</v>
      </c>
      <c r="H22" s="224"/>
      <c r="I22" s="294">
        <f>souhrn!G22</f>
        <v>0</v>
      </c>
      <c r="J22" s="295" t="str">
        <f>IF(I22&gt;H22,CHAR(81),IF(I22&lt;H22,CHAR(82),CHAR(82)))</f>
        <v>R</v>
      </c>
    </row>
    <row r="23" spans="1:10" s="3" customFormat="1" ht="30" customHeight="1" x14ac:dyDescent="0.2">
      <c r="A23" s="131" t="s">
        <v>21</v>
      </c>
      <c r="B23" s="232"/>
      <c r="C23" s="294">
        <f>souhrn!C23</f>
        <v>0</v>
      </c>
      <c r="D23" s="295" t="str">
        <f t="shared" ref="D23:D44" si="1">IF(C23&gt;B23,CHAR(81),IF(C23&lt;B23,CHAR(82),CHAR(82)))</f>
        <v>R</v>
      </c>
      <c r="E23" s="231"/>
      <c r="F23" s="300">
        <f>souhrn!E23</f>
        <v>0</v>
      </c>
      <c r="G23" s="295" t="str">
        <f t="shared" ref="G23:G44" si="2">IF(F23&gt;E23,CHAR(81),IF(F23&lt;E23,CHAR(82),CHAR(82)))</f>
        <v>R</v>
      </c>
      <c r="H23" s="225"/>
      <c r="I23" s="294">
        <f>souhrn!G23</f>
        <v>0</v>
      </c>
      <c r="J23" s="295" t="str">
        <f t="shared" ref="J23:J44" si="3">IF(I23&gt;H23,CHAR(81),IF(I23&lt;H23,CHAR(82),CHAR(82)))</f>
        <v>R</v>
      </c>
    </row>
    <row r="24" spans="1:10" s="3" customFormat="1" ht="30" customHeight="1" x14ac:dyDescent="0.2">
      <c r="A24" s="131" t="s">
        <v>87</v>
      </c>
      <c r="B24" s="232"/>
      <c r="C24" s="294">
        <f>souhrn!C24</f>
        <v>0</v>
      </c>
      <c r="D24" s="295" t="str">
        <f t="shared" si="1"/>
        <v>R</v>
      </c>
      <c r="E24" s="231"/>
      <c r="F24" s="300">
        <f>souhrn!E24</f>
        <v>0</v>
      </c>
      <c r="G24" s="295" t="str">
        <f t="shared" si="2"/>
        <v>R</v>
      </c>
      <c r="H24" s="225"/>
      <c r="I24" s="294">
        <f>souhrn!G24</f>
        <v>0</v>
      </c>
      <c r="J24" s="295" t="str">
        <f t="shared" si="3"/>
        <v>R</v>
      </c>
    </row>
    <row r="25" spans="1:10" s="3" customFormat="1" ht="30" customHeight="1" x14ac:dyDescent="0.2">
      <c r="A25" s="72" t="s">
        <v>22</v>
      </c>
      <c r="B25" s="231"/>
      <c r="C25" s="294">
        <f>souhrn!C25</f>
        <v>0</v>
      </c>
      <c r="D25" s="295" t="str">
        <f t="shared" si="1"/>
        <v>R</v>
      </c>
      <c r="E25" s="231"/>
      <c r="F25" s="300">
        <f>souhrn!E25</f>
        <v>0</v>
      </c>
      <c r="G25" s="295" t="str">
        <f t="shared" si="2"/>
        <v>R</v>
      </c>
      <c r="H25" s="225"/>
      <c r="I25" s="294">
        <f>souhrn!G25</f>
        <v>0</v>
      </c>
      <c r="J25" s="295" t="str">
        <f t="shared" si="3"/>
        <v>R</v>
      </c>
    </row>
    <row r="26" spans="1:10" s="3" customFormat="1" ht="30" customHeight="1" thickBot="1" x14ac:dyDescent="0.25">
      <c r="A26" s="128" t="s">
        <v>43</v>
      </c>
      <c r="B26" s="233"/>
      <c r="C26" s="296">
        <f>souhrn!C26</f>
        <v>0</v>
      </c>
      <c r="D26" s="297" t="str">
        <f t="shared" si="1"/>
        <v>R</v>
      </c>
      <c r="E26" s="233"/>
      <c r="F26" s="301">
        <f>souhrn!E26</f>
        <v>0</v>
      </c>
      <c r="G26" s="297" t="str">
        <f t="shared" si="2"/>
        <v>R</v>
      </c>
      <c r="H26" s="226"/>
      <c r="I26" s="296">
        <f>souhrn!G26</f>
        <v>0</v>
      </c>
      <c r="J26" s="297" t="str">
        <f t="shared" si="3"/>
        <v>R</v>
      </c>
    </row>
    <row r="27" spans="1:10" s="3" customFormat="1" ht="30" customHeight="1" thickBot="1" x14ac:dyDescent="0.25">
      <c r="A27" s="270" t="s">
        <v>144</v>
      </c>
      <c r="B27" s="317">
        <f>SUM(B28:B30)</f>
        <v>0</v>
      </c>
      <c r="C27" s="298">
        <f>SUM(C28:C30)</f>
        <v>0</v>
      </c>
      <c r="D27" s="318" t="str">
        <f t="shared" ref="D27:D30" si="4">IF(C27&gt;B27,CHAR(81),IF(C27&lt;B27,CHAR(82),CHAR(82)))</f>
        <v>R</v>
      </c>
      <c r="E27" s="317">
        <f>SUM(E28:E30)</f>
        <v>0</v>
      </c>
      <c r="F27" s="302">
        <f>SUM(F28:F30)</f>
        <v>0</v>
      </c>
      <c r="G27" s="318" t="str">
        <f t="shared" ref="G27:G30" si="5">IF(F27&gt;E27,CHAR(81),IF(F27&lt;E27,CHAR(82),CHAR(82)))</f>
        <v>R</v>
      </c>
      <c r="H27" s="319">
        <f>SUM(H28:H30)</f>
        <v>0</v>
      </c>
      <c r="I27" s="298">
        <f>SUM(I28:I30)</f>
        <v>0</v>
      </c>
      <c r="J27" s="318" t="str">
        <f t="shared" ref="J27:J30" si="6">IF(I27&gt;H27,CHAR(81),IF(I27&lt;H27,CHAR(82),CHAR(82)))</f>
        <v>R</v>
      </c>
    </row>
    <row r="28" spans="1:10" s="3" customFormat="1" ht="30" customHeight="1" x14ac:dyDescent="0.2">
      <c r="A28" s="321" t="s">
        <v>138</v>
      </c>
      <c r="B28" s="320"/>
      <c r="C28" s="308">
        <f>souhrn!C28</f>
        <v>0</v>
      </c>
      <c r="D28" s="309" t="str">
        <f t="shared" si="4"/>
        <v>R</v>
      </c>
      <c r="E28" s="307"/>
      <c r="F28" s="310">
        <f>souhrn!E28</f>
        <v>0</v>
      </c>
      <c r="G28" s="309" t="str">
        <f t="shared" si="5"/>
        <v>R</v>
      </c>
      <c r="H28" s="311"/>
      <c r="I28" s="308">
        <f>souhrn!G28</f>
        <v>0</v>
      </c>
      <c r="J28" s="309" t="str">
        <f t="shared" si="6"/>
        <v>R</v>
      </c>
    </row>
    <row r="29" spans="1:10" s="3" customFormat="1" ht="30" customHeight="1" x14ac:dyDescent="0.2">
      <c r="A29" s="322" t="s">
        <v>138</v>
      </c>
      <c r="B29" s="312"/>
      <c r="C29" s="313">
        <f>souhrn!C29</f>
        <v>0</v>
      </c>
      <c r="D29" s="314" t="str">
        <f t="shared" si="4"/>
        <v>R</v>
      </c>
      <c r="E29" s="312"/>
      <c r="F29" s="315">
        <f>souhrn!E29</f>
        <v>0</v>
      </c>
      <c r="G29" s="314" t="str">
        <f t="shared" si="5"/>
        <v>R</v>
      </c>
      <c r="H29" s="316"/>
      <c r="I29" s="313">
        <f>souhrn!G29</f>
        <v>0</v>
      </c>
      <c r="J29" s="295" t="str">
        <f t="shared" si="6"/>
        <v>R</v>
      </c>
    </row>
    <row r="30" spans="1:10" s="3" customFormat="1" ht="30" customHeight="1" thickBot="1" x14ac:dyDescent="0.25">
      <c r="A30" s="323" t="s">
        <v>138</v>
      </c>
      <c r="B30" s="305"/>
      <c r="C30" s="296">
        <f>souhrn!C30</f>
        <v>0</v>
      </c>
      <c r="D30" s="297" t="str">
        <f t="shared" si="4"/>
        <v>R</v>
      </c>
      <c r="E30" s="305"/>
      <c r="F30" s="301">
        <f>souhrn!E30</f>
        <v>0</v>
      </c>
      <c r="G30" s="297" t="str">
        <f t="shared" si="5"/>
        <v>R</v>
      </c>
      <c r="H30" s="306"/>
      <c r="I30" s="296">
        <f>souhrn!G30</f>
        <v>0</v>
      </c>
      <c r="J30" s="297" t="str">
        <f t="shared" si="6"/>
        <v>R</v>
      </c>
    </row>
    <row r="31" spans="1:10" s="3" customFormat="1" ht="41.25" customHeight="1" thickBot="1" x14ac:dyDescent="0.25">
      <c r="A31" s="244" t="s">
        <v>100</v>
      </c>
      <c r="B31" s="242"/>
      <c r="C31" s="298">
        <f>souhrn!C31</f>
        <v>0</v>
      </c>
      <c r="D31" s="299" t="str">
        <f>IF(C31&gt;B31,CHAR(81),IF(C31&lt;B31,CHAR(82),CHAR(82)))</f>
        <v>R</v>
      </c>
      <c r="E31" s="242"/>
      <c r="F31" s="302">
        <f>souhrn!E31</f>
        <v>0</v>
      </c>
      <c r="G31" s="299" t="str">
        <f t="shared" si="2"/>
        <v>R</v>
      </c>
      <c r="H31" s="243"/>
      <c r="I31" s="298">
        <f>souhrn!G31</f>
        <v>0</v>
      </c>
      <c r="J31" s="299" t="str">
        <f>IF(I31&gt;H31,CHAR(81),IF(I31&lt;H31,CHAR(82),CHAR(82)))</f>
        <v>R</v>
      </c>
    </row>
    <row r="32" spans="1:10" s="3" customFormat="1" ht="41.25" customHeight="1" thickBot="1" x14ac:dyDescent="0.25">
      <c r="A32" s="244" t="s">
        <v>158</v>
      </c>
      <c r="B32" s="242"/>
      <c r="C32" s="298">
        <f>souhrn!C32</f>
        <v>0</v>
      </c>
      <c r="D32" s="299" t="str">
        <f>IF(C32&gt;B32,CHAR(81),IF(C32&lt;B32,CHAR(82),CHAR(82)))</f>
        <v>R</v>
      </c>
      <c r="E32" s="242"/>
      <c r="F32" s="302">
        <f>souhrn!E32</f>
        <v>0</v>
      </c>
      <c r="G32" s="299" t="str">
        <f t="shared" si="2"/>
        <v>R</v>
      </c>
      <c r="H32" s="243"/>
      <c r="I32" s="298">
        <f>souhrn!G32</f>
        <v>0</v>
      </c>
      <c r="J32" s="299" t="str">
        <f>IF(I32&gt;H32,CHAR(81),IF(I32&lt;H32,CHAR(82),CHAR(82)))</f>
        <v>R</v>
      </c>
    </row>
    <row r="33" spans="1:12" s="3" customFormat="1" ht="33" customHeight="1" thickBot="1" x14ac:dyDescent="0.25">
      <c r="A33" s="244" t="s">
        <v>101</v>
      </c>
      <c r="B33" s="242"/>
      <c r="C33" s="298">
        <f>souhrn!C33</f>
        <v>0</v>
      </c>
      <c r="D33" s="299" t="str">
        <f t="shared" si="1"/>
        <v>R</v>
      </c>
      <c r="E33" s="242"/>
      <c r="F33" s="302">
        <f>souhrn!E33</f>
        <v>0</v>
      </c>
      <c r="G33" s="299" t="str">
        <f t="shared" si="2"/>
        <v>R</v>
      </c>
      <c r="H33" s="243"/>
      <c r="I33" s="298">
        <f>souhrn!G33</f>
        <v>0</v>
      </c>
      <c r="J33" s="299" t="str">
        <f t="shared" si="3"/>
        <v>R</v>
      </c>
    </row>
    <row r="34" spans="1:12" s="3" customFormat="1" ht="33" customHeight="1" thickBot="1" x14ac:dyDescent="0.25">
      <c r="A34" s="267" t="s">
        <v>27</v>
      </c>
      <c r="B34" s="291">
        <f>SUM(B35:B40)</f>
        <v>0</v>
      </c>
      <c r="C34" s="291">
        <f>SUM(C35:C40)</f>
        <v>0</v>
      </c>
      <c r="D34" s="318" t="str">
        <f t="shared" si="1"/>
        <v>R</v>
      </c>
      <c r="E34" s="291">
        <f>SUM(E35:E40)</f>
        <v>0</v>
      </c>
      <c r="F34" s="291">
        <f>SUM(F35:F40)</f>
        <v>0</v>
      </c>
      <c r="G34" s="318" t="str">
        <f t="shared" si="2"/>
        <v>R</v>
      </c>
      <c r="H34" s="291">
        <f>SUM(H35:H40)</f>
        <v>0</v>
      </c>
      <c r="I34" s="298">
        <f>SUM(I35:I40)</f>
        <v>0</v>
      </c>
      <c r="J34" s="318" t="str">
        <f t="shared" si="3"/>
        <v>R</v>
      </c>
    </row>
    <row r="35" spans="1:12" s="3" customFormat="1" ht="33" customHeight="1" x14ac:dyDescent="0.2">
      <c r="A35" s="71" t="s">
        <v>24</v>
      </c>
      <c r="B35" s="230"/>
      <c r="C35" s="294">
        <f>souhrn!C35</f>
        <v>0</v>
      </c>
      <c r="D35" s="295" t="str">
        <f t="shared" si="1"/>
        <v>R</v>
      </c>
      <c r="E35" s="230"/>
      <c r="F35" s="300">
        <f>souhrn!E35</f>
        <v>0</v>
      </c>
      <c r="G35" s="295" t="str">
        <f t="shared" si="2"/>
        <v>R</v>
      </c>
      <c r="H35" s="224"/>
      <c r="I35" s="294">
        <f>souhrn!G35</f>
        <v>0</v>
      </c>
      <c r="J35" s="295" t="str">
        <f t="shared" si="3"/>
        <v>R</v>
      </c>
    </row>
    <row r="36" spans="1:12" s="3" customFormat="1" ht="33" customHeight="1" x14ac:dyDescent="0.2">
      <c r="A36" s="72" t="s">
        <v>34</v>
      </c>
      <c r="B36" s="231"/>
      <c r="C36" s="294">
        <f>souhrn!C36</f>
        <v>0</v>
      </c>
      <c r="D36" s="295" t="str">
        <f t="shared" si="1"/>
        <v>R</v>
      </c>
      <c r="E36" s="231"/>
      <c r="F36" s="300">
        <f>souhrn!E36</f>
        <v>0</v>
      </c>
      <c r="G36" s="295" t="str">
        <f t="shared" si="2"/>
        <v>R</v>
      </c>
      <c r="H36" s="225"/>
      <c r="I36" s="294">
        <f>souhrn!G36</f>
        <v>0</v>
      </c>
      <c r="J36" s="295" t="str">
        <f t="shared" si="3"/>
        <v>R</v>
      </c>
    </row>
    <row r="37" spans="1:12" s="3" customFormat="1" ht="33" customHeight="1" x14ac:dyDescent="0.2">
      <c r="A37" s="136" t="s">
        <v>99</v>
      </c>
      <c r="B37" s="231"/>
      <c r="C37" s="294">
        <f>souhrn!C37</f>
        <v>0</v>
      </c>
      <c r="D37" s="295" t="str">
        <f t="shared" si="1"/>
        <v>R</v>
      </c>
      <c r="E37" s="231"/>
      <c r="F37" s="300">
        <f>souhrn!E37</f>
        <v>0</v>
      </c>
      <c r="G37" s="295" t="str">
        <f t="shared" si="2"/>
        <v>R</v>
      </c>
      <c r="H37" s="225"/>
      <c r="I37" s="294">
        <f>souhrn!G37</f>
        <v>0</v>
      </c>
      <c r="J37" s="295" t="str">
        <f t="shared" si="3"/>
        <v>R</v>
      </c>
    </row>
    <row r="38" spans="1:12" s="3" customFormat="1" ht="40.5" customHeight="1" x14ac:dyDescent="0.2">
      <c r="A38" s="72" t="s">
        <v>25</v>
      </c>
      <c r="B38" s="231"/>
      <c r="C38" s="294">
        <f>souhrn!C38</f>
        <v>0</v>
      </c>
      <c r="D38" s="295" t="str">
        <f t="shared" si="1"/>
        <v>R</v>
      </c>
      <c r="E38" s="231"/>
      <c r="F38" s="300">
        <f>souhrn!E38</f>
        <v>0</v>
      </c>
      <c r="G38" s="295" t="str">
        <f t="shared" si="2"/>
        <v>R</v>
      </c>
      <c r="H38" s="225"/>
      <c r="I38" s="294">
        <f>souhrn!G38</f>
        <v>0</v>
      </c>
      <c r="J38" s="295" t="str">
        <f t="shared" si="3"/>
        <v>R</v>
      </c>
    </row>
    <row r="39" spans="1:12" s="3" customFormat="1" ht="40.5" customHeight="1" x14ac:dyDescent="0.2">
      <c r="A39" s="128" t="s">
        <v>44</v>
      </c>
      <c r="B39" s="234"/>
      <c r="C39" s="294">
        <f>souhrn!C39</f>
        <v>0</v>
      </c>
      <c r="D39" s="295" t="str">
        <f t="shared" si="1"/>
        <v>R</v>
      </c>
      <c r="E39" s="234"/>
      <c r="F39" s="300">
        <f>souhrn!E39</f>
        <v>0</v>
      </c>
      <c r="G39" s="295" t="str">
        <f t="shared" si="2"/>
        <v>R</v>
      </c>
      <c r="H39" s="227"/>
      <c r="I39" s="294">
        <f>souhrn!G39</f>
        <v>0</v>
      </c>
      <c r="J39" s="295" t="str">
        <f t="shared" si="3"/>
        <v>R</v>
      </c>
    </row>
    <row r="40" spans="1:12" s="3" customFormat="1" ht="33" customHeight="1" thickBot="1" x14ac:dyDescent="0.25">
      <c r="A40" s="73" t="s">
        <v>26</v>
      </c>
      <c r="B40" s="234"/>
      <c r="C40" s="296">
        <f>souhrn!C40</f>
        <v>0</v>
      </c>
      <c r="D40" s="297" t="str">
        <f t="shared" si="1"/>
        <v>R</v>
      </c>
      <c r="E40" s="234"/>
      <c r="F40" s="301">
        <f>souhrn!E40</f>
        <v>0</v>
      </c>
      <c r="G40" s="297" t="str">
        <f t="shared" si="2"/>
        <v>R</v>
      </c>
      <c r="H40" s="227"/>
      <c r="I40" s="296">
        <f>souhrn!G40</f>
        <v>0</v>
      </c>
      <c r="J40" s="297" t="str">
        <f t="shared" si="3"/>
        <v>R</v>
      </c>
    </row>
    <row r="41" spans="1:12" s="3" customFormat="1" ht="39.75" customHeight="1" thickBot="1" x14ac:dyDescent="0.25">
      <c r="A41" s="267" t="s">
        <v>137</v>
      </c>
      <c r="B41" s="291">
        <f>SUM(B42:B44)</f>
        <v>0</v>
      </c>
      <c r="C41" s="291">
        <f t="shared" ref="C41:I41" si="7">SUM(C42:C44)</f>
        <v>0</v>
      </c>
      <c r="D41" s="318" t="str">
        <f t="shared" si="1"/>
        <v>R</v>
      </c>
      <c r="E41" s="291">
        <f t="shared" si="7"/>
        <v>0</v>
      </c>
      <c r="F41" s="291">
        <f t="shared" si="7"/>
        <v>0</v>
      </c>
      <c r="G41" s="318" t="str">
        <f t="shared" si="2"/>
        <v>R</v>
      </c>
      <c r="H41" s="291">
        <f t="shared" si="7"/>
        <v>0</v>
      </c>
      <c r="I41" s="298">
        <f t="shared" si="7"/>
        <v>0</v>
      </c>
      <c r="J41" s="318" t="str">
        <f t="shared" si="3"/>
        <v>R</v>
      </c>
    </row>
    <row r="42" spans="1:12" s="3" customFormat="1" ht="20.25" customHeight="1" x14ac:dyDescent="0.2">
      <c r="A42" s="21" t="s">
        <v>28</v>
      </c>
      <c r="B42" s="230"/>
      <c r="C42" s="294">
        <f>souhrn!C42</f>
        <v>0</v>
      </c>
      <c r="D42" s="295" t="str">
        <f t="shared" si="1"/>
        <v>R</v>
      </c>
      <c r="E42" s="230"/>
      <c r="F42" s="300">
        <f>souhrn!E42</f>
        <v>0</v>
      </c>
      <c r="G42" s="295" t="str">
        <f t="shared" si="2"/>
        <v>R</v>
      </c>
      <c r="H42" s="224"/>
      <c r="I42" s="294">
        <f>souhrn!G42</f>
        <v>0</v>
      </c>
      <c r="J42" s="295" t="str">
        <f t="shared" si="3"/>
        <v>R</v>
      </c>
    </row>
    <row r="43" spans="1:12" s="3" customFormat="1" ht="18.75" customHeight="1" x14ac:dyDescent="0.2">
      <c r="A43" s="22" t="s">
        <v>36</v>
      </c>
      <c r="B43" s="231"/>
      <c r="C43" s="294">
        <f>souhrn!C43</f>
        <v>0</v>
      </c>
      <c r="D43" s="295" t="str">
        <f t="shared" si="1"/>
        <v>R</v>
      </c>
      <c r="E43" s="231"/>
      <c r="F43" s="300">
        <f>souhrn!E43</f>
        <v>0</v>
      </c>
      <c r="G43" s="295" t="str">
        <f t="shared" si="2"/>
        <v>R</v>
      </c>
      <c r="H43" s="225"/>
      <c r="I43" s="294">
        <f>souhrn!G43</f>
        <v>0</v>
      </c>
      <c r="J43" s="295" t="str">
        <f t="shared" si="3"/>
        <v>R</v>
      </c>
    </row>
    <row r="44" spans="1:12" s="3" customFormat="1" ht="18.75" customHeight="1" thickBot="1" x14ac:dyDescent="0.25">
      <c r="A44" s="23" t="s">
        <v>29</v>
      </c>
      <c r="B44" s="235"/>
      <c r="C44" s="303">
        <f>souhrn!C44</f>
        <v>0</v>
      </c>
      <c r="D44" s="295" t="str">
        <f t="shared" si="1"/>
        <v>R</v>
      </c>
      <c r="E44" s="235"/>
      <c r="F44" s="304">
        <f>souhrn!E44</f>
        <v>0</v>
      </c>
      <c r="G44" s="295" t="str">
        <f t="shared" si="2"/>
        <v>R</v>
      </c>
      <c r="H44" s="228"/>
      <c r="I44" s="303">
        <f>souhrn!G44</f>
        <v>0</v>
      </c>
      <c r="J44" s="295" t="str">
        <f t="shared" si="3"/>
        <v>R</v>
      </c>
    </row>
    <row r="45" spans="1:12" s="3" customFormat="1" ht="18.75" customHeight="1" x14ac:dyDescent="0.2">
      <c r="A45" s="6"/>
      <c r="B45" s="7"/>
      <c r="C45" s="7"/>
      <c r="D45" s="7"/>
    </row>
    <row r="48" spans="1:12" x14ac:dyDescent="0.2">
      <c r="A48" s="25" t="s">
        <v>30</v>
      </c>
      <c r="B48" s="25"/>
      <c r="C48" s="25"/>
      <c r="D48" s="25"/>
      <c r="E48" s="25"/>
      <c r="F48" s="25"/>
      <c r="G48" s="25"/>
      <c r="H48" s="25"/>
      <c r="I48" s="25"/>
      <c r="K48" s="25"/>
      <c r="L48" s="25"/>
    </row>
    <row r="49" spans="1:12" x14ac:dyDescent="0.2">
      <c r="A49" s="139">
        <f>'služba 1'!C11</f>
        <v>0.9</v>
      </c>
      <c r="B49" s="32"/>
      <c r="C49" s="32"/>
      <c r="D49" s="32"/>
      <c r="E49" s="32"/>
      <c r="F49" s="32"/>
      <c r="G49" s="32"/>
      <c r="H49" s="32"/>
      <c r="I49" s="32"/>
      <c r="K49" s="26"/>
      <c r="L49" s="32"/>
    </row>
    <row r="50" spans="1:12" x14ac:dyDescent="0.2">
      <c r="A50" s="28"/>
      <c r="B50" s="29"/>
      <c r="C50" s="29"/>
      <c r="D50" s="29"/>
      <c r="E50" s="29"/>
      <c r="F50" s="29"/>
      <c r="G50" s="29"/>
      <c r="H50" s="29"/>
      <c r="I50" s="29"/>
      <c r="K50" s="29"/>
      <c r="L50" s="29"/>
    </row>
    <row r="51" spans="1:12" ht="13.5" thickBot="1" x14ac:dyDescent="0.25">
      <c r="A51" s="29"/>
      <c r="B51" s="26"/>
      <c r="C51" s="26">
        <f>C19-C5</f>
        <v>0</v>
      </c>
      <c r="D51" s="26"/>
      <c r="E51" s="26"/>
      <c r="F51" s="26">
        <f>F19-F5</f>
        <v>0</v>
      </c>
      <c r="G51" s="26"/>
      <c r="H51" s="26"/>
      <c r="I51" s="26">
        <f>I19-I5</f>
        <v>0</v>
      </c>
      <c r="K51" s="30"/>
      <c r="L51" s="31"/>
    </row>
    <row r="52" spans="1:12" x14ac:dyDescent="0.2">
      <c r="A52" s="140" t="s">
        <v>35</v>
      </c>
      <c r="B52" s="142"/>
      <c r="C52" s="142">
        <f>C5*0.01</f>
        <v>0</v>
      </c>
      <c r="D52" s="142"/>
      <c r="E52" s="142"/>
      <c r="F52" s="142">
        <f>F5*0.01</f>
        <v>0</v>
      </c>
      <c r="G52" s="142"/>
      <c r="H52" s="142"/>
      <c r="I52" s="142">
        <f>I5*0.01</f>
        <v>0</v>
      </c>
      <c r="J52" s="195"/>
    </row>
    <row r="53" spans="1:12" x14ac:dyDescent="0.2">
      <c r="A53" s="175"/>
      <c r="B53" s="191"/>
      <c r="C53" s="191">
        <f>C31</f>
        <v>0</v>
      </c>
      <c r="D53" s="191"/>
      <c r="E53" s="191"/>
      <c r="F53" s="191">
        <f>F31</f>
        <v>0</v>
      </c>
      <c r="G53" s="191"/>
      <c r="H53" s="191"/>
      <c r="I53" s="191">
        <f>I31</f>
        <v>0</v>
      </c>
      <c r="J53" s="196"/>
    </row>
    <row r="54" spans="1:12" x14ac:dyDescent="0.2">
      <c r="A54" s="175"/>
      <c r="B54" s="238"/>
      <c r="C54" s="238" t="str">
        <f>IF(C53&gt;C52,"snížení podílu dotace","OK")</f>
        <v>OK</v>
      </c>
      <c r="D54" s="238"/>
      <c r="E54" s="238"/>
      <c r="F54" s="238" t="str">
        <f>IF(F53&gt;F52,"snížení podílu dotace","OK")</f>
        <v>OK</v>
      </c>
      <c r="G54" s="238"/>
      <c r="H54" s="238"/>
      <c r="I54" s="238" t="str">
        <f>IF(I53&gt;I52,"snížení podílu dotace","OK")</f>
        <v>OK</v>
      </c>
      <c r="J54" s="196"/>
    </row>
    <row r="55" spans="1:12" ht="13.5" thickBot="1" x14ac:dyDescent="0.25">
      <c r="A55" s="143"/>
      <c r="B55" s="197"/>
      <c r="C55" s="197">
        <f>C52-C53</f>
        <v>0</v>
      </c>
      <c r="D55" s="197"/>
      <c r="E55" s="197"/>
      <c r="F55" s="197">
        <f>F52-F53</f>
        <v>0</v>
      </c>
      <c r="G55" s="197"/>
      <c r="H55" s="197"/>
      <c r="I55" s="197">
        <f>I52-I53</f>
        <v>0</v>
      </c>
      <c r="J55" s="198"/>
    </row>
    <row r="56" spans="1:12" x14ac:dyDescent="0.2">
      <c r="A56" s="145" t="s">
        <v>142</v>
      </c>
      <c r="B56" s="179"/>
      <c r="C56" s="179">
        <f>C5*0.06</f>
        <v>0</v>
      </c>
      <c r="D56" s="179"/>
      <c r="E56" s="179"/>
      <c r="F56" s="179">
        <f>F5*0.06</f>
        <v>0</v>
      </c>
      <c r="G56" s="179"/>
      <c r="H56" s="179"/>
      <c r="I56" s="179">
        <f>I5*0.06</f>
        <v>0</v>
      </c>
      <c r="J56" s="195"/>
    </row>
    <row r="57" spans="1:12" x14ac:dyDescent="0.2">
      <c r="A57" s="175"/>
      <c r="B57" s="194"/>
      <c r="C57" s="194">
        <f>C38</f>
        <v>0</v>
      </c>
      <c r="D57" s="194"/>
      <c r="E57" s="194"/>
      <c r="F57" s="194">
        <f>F38</f>
        <v>0</v>
      </c>
      <c r="G57" s="194"/>
      <c r="H57" s="194"/>
      <c r="I57" s="194">
        <f>I38</f>
        <v>0</v>
      </c>
      <c r="J57" s="196"/>
    </row>
    <row r="58" spans="1:12" x14ac:dyDescent="0.2">
      <c r="A58" s="199"/>
      <c r="B58" s="237"/>
      <c r="C58" s="237" t="str">
        <f>IF(C57&gt;C56,"snížení podílu dotace","OK")</f>
        <v>OK</v>
      </c>
      <c r="D58" s="237"/>
      <c r="E58" s="237"/>
      <c r="F58" s="237" t="str">
        <f>IF(F57&gt;F56,"snížení podílu dotace","OK")</f>
        <v>OK</v>
      </c>
      <c r="G58" s="237"/>
      <c r="H58" s="237"/>
      <c r="I58" s="237" t="str">
        <f>IF(I57&gt;I56,"snížení podílu dotace","OK")</f>
        <v>OK</v>
      </c>
      <c r="J58" s="196"/>
    </row>
    <row r="59" spans="1:12" ht="13.5" thickBot="1" x14ac:dyDescent="0.25">
      <c r="A59" s="143"/>
      <c r="B59" s="197"/>
      <c r="C59" s="197">
        <f>C56-C57</f>
        <v>0</v>
      </c>
      <c r="D59" s="197"/>
      <c r="E59" s="197"/>
      <c r="F59" s="197">
        <f>F56-F57</f>
        <v>0</v>
      </c>
      <c r="G59" s="197"/>
      <c r="H59" s="197"/>
      <c r="I59" s="197">
        <f>I56-I57</f>
        <v>0</v>
      </c>
      <c r="J59" s="198"/>
    </row>
    <row r="60" spans="1:12" x14ac:dyDescent="0.2">
      <c r="A60" s="28"/>
      <c r="B60" s="28"/>
      <c r="C60" s="28"/>
      <c r="D60" s="28"/>
      <c r="E60" s="28"/>
      <c r="F60" s="28"/>
      <c r="G60" s="28"/>
      <c r="H60" s="28"/>
      <c r="I60" s="28"/>
    </row>
    <row r="61" spans="1:12" ht="76.5" x14ac:dyDescent="3.05">
      <c r="A61" s="190" t="s">
        <v>109</v>
      </c>
      <c r="B61" s="189"/>
      <c r="C61" s="189" t="str">
        <f>IF(IF(AND(C55&lt;0,C59&lt;0),C55+C59,IF(AND(C55&gt;0,C59&lt;0),C59,IF(AND(C55&lt;0,C59&gt;0),C55))),IF(AND(C55&lt;0,C59&lt;0),C55+C59,IF(AND(C55&gt;0,C59&lt;0),C59,IF(AND(C55&lt;0,C59&gt;0),C55))),"ok")</f>
        <v>ok</v>
      </c>
      <c r="D61" s="189"/>
      <c r="E61" s="189"/>
      <c r="F61" s="189" t="str">
        <f>IF(IF(AND(F55&lt;0,F59&lt;0),F55+F59,IF(AND(F55&gt;0,F59&lt;0),F59,IF(AND(F55&lt;0,F59&gt;0),F55))),IF(AND(F55&lt;0,F59&lt;0),F55+F59,IF(AND(F55&gt;0,F59&lt;0),F59,IF(AND(F55&lt;0,F59&gt;0),F55))),"ok")</f>
        <v>ok</v>
      </c>
      <c r="G61" s="189"/>
      <c r="H61" s="189"/>
      <c r="I61" s="189" t="str">
        <f>IF(IF(AND(I55&lt;0,I59&lt;0),I55+I59,IF(AND(I55&gt;0,I59&lt;0),I59,IF(AND(I55&lt;0,I59&gt;0),I55))),IF(AND(I55&lt;0,I59&lt;0),I55+I59,IF(AND(I55&gt;0,I59&lt;0),I59,IF(AND(I55&lt;0,I59&gt;0),I55))),"ok")</f>
        <v>ok</v>
      </c>
    </row>
  </sheetData>
  <sheetProtection algorithmName="SHA-512" hashValue="PuD9gTn0Li8xqXPQNdcWIdC1zLA5tR8zQGQjGuzc8ikZN8UBQz775hnFiVCJnqx/2bU1HmVgmXOg3pFUPjJYQw==" saltValue="5Lx01mYlsbW3hsc+0B30mw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4:I54 B58:I58">
    <cfRule type="containsText" dxfId="20" priority="14" operator="containsText" text="snížení podílu dotace">
      <formula>NOT(ISERROR(SEARCH("snížení podílu dotace",B54)))</formula>
    </cfRule>
    <cfRule type="containsText" dxfId="19" priority="17" operator="containsText" text="dopočet vratky prostředků">
      <formula>NOT(ISERROR(SEARCH("dopočet vratky prostředků",B54)))</formula>
    </cfRule>
    <cfRule type="containsText" dxfId="18" priority="22" operator="containsText" text="OK">
      <formula>NOT(ISERROR(SEARCH("OK",B54)))</formula>
    </cfRule>
  </conditionalFormatting>
  <conditionalFormatting sqref="B55:I55 B59:I59">
    <cfRule type="cellIs" dxfId="17" priority="15" operator="greaterThan">
      <formula>0</formula>
    </cfRule>
    <cfRule type="cellIs" dxfId="16" priority="16" operator="lessThan">
      <formula>0</formula>
    </cfRule>
    <cfRule type="cellIs" dxfId="15" priority="20" operator="greaterThan">
      <formula>0</formula>
    </cfRule>
    <cfRule type="cellIs" dxfId="14" priority="21" operator="greaterThan">
      <formula>0</formula>
    </cfRule>
  </conditionalFormatting>
  <conditionalFormatting sqref="B59:I59 B55:I55">
    <cfRule type="cellIs" dxfId="13" priority="19" operator="lessThan">
      <formula>0</formula>
    </cfRule>
  </conditionalFormatting>
  <conditionalFormatting sqref="B58:I58">
    <cfRule type="containsText" dxfId="12" priority="18" operator="containsText" text="OK">
      <formula>NOT(ISERROR(SEARCH("OK",B58)))</formula>
    </cfRule>
  </conditionalFormatting>
  <conditionalFormatting sqref="D21:D44 G21:G44 J21:J44">
    <cfRule type="cellIs" dxfId="11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33"/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uznatelných nákladů projektu/akce._x000a_ " sqref="B31"/>
    <dataValidation allowBlank="1" showErrorMessage="1" prompt="_x000a_ " sqref="B32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7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9"/>
  <sheetViews>
    <sheetView showGridLines="0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87" t="s">
        <v>0</v>
      </c>
      <c r="B1" s="487"/>
      <c r="C1" s="487"/>
      <c r="D1" s="487"/>
      <c r="E1" s="487"/>
      <c r="F1" s="487"/>
      <c r="G1" s="487"/>
      <c r="H1" s="487"/>
      <c r="I1" s="487"/>
    </row>
    <row r="2" spans="1:9" ht="56.25" customHeight="1" x14ac:dyDescent="0.2">
      <c r="A2" s="8"/>
      <c r="B2" s="8"/>
      <c r="C2" s="8"/>
      <c r="D2" s="8"/>
      <c r="E2" s="8"/>
      <c r="F2" s="8"/>
      <c r="G2" s="74">
        <f>souhrn!B15</f>
        <v>0</v>
      </c>
      <c r="H2" s="74">
        <f>souhrn!D15</f>
        <v>0</v>
      </c>
      <c r="I2" s="74">
        <f>souhrn!F15</f>
        <v>0</v>
      </c>
    </row>
    <row r="3" spans="1:9" ht="18" customHeight="1" x14ac:dyDescent="0.2">
      <c r="A3" s="540" t="s">
        <v>32</v>
      </c>
      <c r="B3" s="541"/>
      <c r="C3" s="542"/>
      <c r="D3" s="506">
        <f>G3+H3+I3</f>
        <v>0</v>
      </c>
      <c r="E3" s="507"/>
      <c r="F3" s="508"/>
      <c r="G3" s="12">
        <f>souhrn!C5</f>
        <v>0</v>
      </c>
      <c r="H3" s="12">
        <f>souhrn!E5</f>
        <v>0</v>
      </c>
      <c r="I3" s="12">
        <f>souhrn!G5</f>
        <v>0</v>
      </c>
    </row>
    <row r="4" spans="1:9" s="3" customFormat="1" ht="20.25" customHeight="1" x14ac:dyDescent="0.2">
      <c r="A4" s="525" t="s">
        <v>18</v>
      </c>
      <c r="B4" s="526"/>
      <c r="C4" s="527"/>
      <c r="D4" s="537">
        <f>G4+H4+I4</f>
        <v>0</v>
      </c>
      <c r="E4" s="538"/>
      <c r="F4" s="539"/>
      <c r="G4" s="13">
        <f>souhrn!B19</f>
        <v>0</v>
      </c>
      <c r="H4" s="13">
        <f>souhrn!D19</f>
        <v>0</v>
      </c>
      <c r="I4" s="13">
        <f>souhrn!F19</f>
        <v>0</v>
      </c>
    </row>
    <row r="5" spans="1:9" s="3" customFormat="1" ht="20.25" customHeight="1" x14ac:dyDescent="0.2">
      <c r="A5" s="525" t="s">
        <v>16</v>
      </c>
      <c r="B5" s="526"/>
      <c r="C5" s="527"/>
      <c r="D5" s="528">
        <f>G5+H5+I5</f>
        <v>0</v>
      </c>
      <c r="E5" s="529"/>
      <c r="F5" s="530"/>
      <c r="G5" s="13">
        <f>souhrn!C19</f>
        <v>0</v>
      </c>
      <c r="H5" s="13">
        <f>souhrn!E19</f>
        <v>0</v>
      </c>
      <c r="I5" s="13">
        <f>souhrn!G19</f>
        <v>0</v>
      </c>
    </row>
    <row r="6" spans="1:9" s="3" customFormat="1" ht="31.5" customHeight="1" x14ac:dyDescent="0.2">
      <c r="A6" s="531" t="s">
        <v>5</v>
      </c>
      <c r="B6" s="532"/>
      <c r="C6" s="533"/>
      <c r="D6" s="534" t="e">
        <f>D5/D4</f>
        <v>#DIV/0!</v>
      </c>
      <c r="E6" s="535"/>
      <c r="F6" s="536"/>
      <c r="G6" s="24" t="e">
        <f>G5/G4</f>
        <v>#DIV/0!</v>
      </c>
      <c r="H6" s="24" t="e">
        <f>H5/H4</f>
        <v>#DIV/0!</v>
      </c>
      <c r="I6" s="24" t="e">
        <f t="shared" ref="I6" si="0">I5/I4</f>
        <v>#DIV/0!</v>
      </c>
    </row>
    <row r="7" spans="1:9" s="3" customFormat="1" ht="16.5" customHeight="1" x14ac:dyDescent="0.2">
      <c r="A7" s="4"/>
      <c r="B7" s="4"/>
      <c r="C7" s="4"/>
      <c r="D7" s="9"/>
      <c r="E7" s="9"/>
      <c r="F7" s="9"/>
    </row>
    <row r="8" spans="1:9" s="3" customFormat="1" ht="16.5" customHeight="1" x14ac:dyDescent="0.25">
      <c r="A8" s="496" t="s">
        <v>8</v>
      </c>
      <c r="B8" s="496"/>
      <c r="C8" s="496"/>
      <c r="D8" s="496"/>
      <c r="E8" s="496"/>
      <c r="F8" s="496"/>
      <c r="G8" s="496"/>
      <c r="H8" s="496"/>
      <c r="I8" s="496"/>
    </row>
    <row r="9" spans="1:9" s="3" customFormat="1" ht="10.5" customHeight="1" x14ac:dyDescent="0.2">
      <c r="A9" s="524"/>
      <c r="B9" s="524"/>
      <c r="C9" s="524"/>
      <c r="D9" s="524"/>
      <c r="E9" s="524"/>
      <c r="F9" s="524"/>
      <c r="G9" s="524"/>
      <c r="H9" s="524"/>
      <c r="I9" s="524"/>
    </row>
    <row r="10" spans="1:9" s="3" customFormat="1" ht="27" customHeight="1" x14ac:dyDescent="0.2">
      <c r="A10" s="519" t="s">
        <v>106</v>
      </c>
      <c r="B10" s="520"/>
      <c r="C10" s="521"/>
      <c r="D10" s="185"/>
      <c r="E10" s="182"/>
      <c r="F10" s="182"/>
      <c r="G10" s="183" t="str">
        <f>souhrn!C61</f>
        <v>ok</v>
      </c>
      <c r="H10" s="183" t="str">
        <f>souhrn!E61</f>
        <v>ok</v>
      </c>
      <c r="I10" s="184" t="str">
        <f>souhrn!G61</f>
        <v>ok</v>
      </c>
    </row>
    <row r="11" spans="1:9" s="3" customFormat="1" ht="27" customHeight="1" x14ac:dyDescent="0.2">
      <c r="A11" s="516" t="s">
        <v>146</v>
      </c>
      <c r="B11" s="517"/>
      <c r="C11" s="522"/>
      <c r="D11" s="186"/>
      <c r="E11" s="200"/>
      <c r="F11" s="200"/>
      <c r="G11" s="181">
        <f>souhrn!C51</f>
        <v>0</v>
      </c>
      <c r="H11" s="181">
        <f>souhrn!E51</f>
        <v>0</v>
      </c>
      <c r="I11" s="201">
        <f>souhrn!G51</f>
        <v>0</v>
      </c>
    </row>
    <row r="12" spans="1:9" s="3" customFormat="1" ht="21" customHeight="1" x14ac:dyDescent="0.2">
      <c r="A12" s="516" t="s">
        <v>155</v>
      </c>
      <c r="B12" s="517"/>
      <c r="C12" s="517"/>
      <c r="D12" s="187"/>
      <c r="E12" s="177"/>
      <c r="F12" s="177"/>
      <c r="G12" s="178">
        <f>'služba 1'!H14+'služba 1'!E13</f>
        <v>0</v>
      </c>
      <c r="H12" s="178">
        <f>'služba 2'!H14+'služba 2'!E13</f>
        <v>0</v>
      </c>
      <c r="I12" s="202">
        <f>'služba 3'!H14+'služba 3'!E13</f>
        <v>0</v>
      </c>
    </row>
    <row r="13" spans="1:9" s="3" customFormat="1" ht="21" customHeight="1" x14ac:dyDescent="0.2">
      <c r="A13" s="516"/>
      <c r="B13" s="517"/>
      <c r="C13" s="517"/>
      <c r="D13" s="188" t="s">
        <v>107</v>
      </c>
      <c r="E13" s="42"/>
      <c r="F13" s="42"/>
      <c r="G13" s="502">
        <f>SUMIF(G10:I12,"&lt;0")</f>
        <v>0</v>
      </c>
      <c r="H13" s="502"/>
      <c r="I13" s="503"/>
    </row>
    <row r="14" spans="1:9" s="3" customFormat="1" ht="28.5" customHeight="1" x14ac:dyDescent="0.2">
      <c r="A14" s="513" t="s">
        <v>110</v>
      </c>
      <c r="B14" s="514"/>
      <c r="C14" s="515"/>
      <c r="D14" s="509"/>
      <c r="E14" s="510"/>
      <c r="F14" s="510"/>
      <c r="G14" s="510"/>
      <c r="H14" s="510"/>
      <c r="I14" s="511"/>
    </row>
    <row r="15" spans="1:9" s="3" customFormat="1" ht="13.5" customHeight="1" x14ac:dyDescent="0.2">
      <c r="A15" s="4"/>
      <c r="B15" s="4"/>
      <c r="C15" s="4"/>
      <c r="D15" s="523" t="s">
        <v>145</v>
      </c>
      <c r="E15" s="523"/>
      <c r="F15" s="523"/>
      <c r="G15" s="523"/>
      <c r="H15" s="523"/>
      <c r="I15" s="523"/>
    </row>
    <row r="16" spans="1:9" s="5" customFormat="1" ht="13.5" customHeight="1" x14ac:dyDescent="0.2">
      <c r="A16" s="75" t="s">
        <v>6</v>
      </c>
      <c r="B16" s="80"/>
      <c r="C16" s="47"/>
      <c r="D16" s="75" t="s">
        <v>17</v>
      </c>
      <c r="E16" s="75"/>
      <c r="F16" s="48"/>
      <c r="G16" s="47"/>
      <c r="H16" s="47"/>
      <c r="I16" s="47"/>
    </row>
    <row r="17" spans="1:9" s="5" customFormat="1" ht="13.5" customHeight="1" x14ac:dyDescent="0.2">
      <c r="A17" s="75"/>
      <c r="B17" s="47"/>
      <c r="C17" s="47"/>
      <c r="D17" s="75"/>
      <c r="E17" s="75"/>
      <c r="F17" s="47"/>
      <c r="G17" s="47"/>
      <c r="H17" s="47"/>
      <c r="I17" s="47"/>
    </row>
    <row r="18" spans="1:9" s="5" customFormat="1" ht="13.5" customHeight="1" x14ac:dyDescent="0.2">
      <c r="A18" s="76" t="s">
        <v>12</v>
      </c>
      <c r="B18" s="77" t="s">
        <v>13</v>
      </c>
      <c r="C18" s="48"/>
      <c r="D18" s="75"/>
      <c r="E18" s="75"/>
      <c r="F18" s="47"/>
      <c r="G18" s="47"/>
      <c r="H18" s="47"/>
      <c r="I18" s="47"/>
    </row>
    <row r="19" spans="1:9" s="5" customFormat="1" ht="17.25" customHeight="1" x14ac:dyDescent="0.2">
      <c r="A19" s="77"/>
      <c r="B19" s="77" t="s">
        <v>14</v>
      </c>
      <c r="C19" s="47"/>
      <c r="D19" s="47"/>
      <c r="E19" s="47"/>
      <c r="F19" s="47"/>
      <c r="G19" s="47"/>
      <c r="H19" s="47"/>
      <c r="I19" s="47"/>
    </row>
    <row r="20" spans="1:9" ht="15.75" customHeight="1" x14ac:dyDescent="0.2">
      <c r="A20" s="512" t="s">
        <v>7</v>
      </c>
      <c r="B20" s="512"/>
      <c r="C20" s="512"/>
      <c r="D20" s="512"/>
      <c r="E20" s="512"/>
      <c r="F20" s="512"/>
      <c r="G20" s="146"/>
      <c r="H20" s="146"/>
      <c r="I20" s="146"/>
    </row>
    <row r="21" spans="1:9" ht="15.75" customHeight="1" x14ac:dyDescent="0.2">
      <c r="A21" s="328" t="s">
        <v>156</v>
      </c>
      <c r="B21" s="325"/>
      <c r="C21" s="325"/>
      <c r="D21" s="325"/>
      <c r="E21" s="325"/>
      <c r="F21" s="325"/>
      <c r="G21" s="326"/>
      <c r="H21" s="326"/>
      <c r="I21" s="326"/>
    </row>
    <row r="22" spans="1:9" ht="15.75" customHeight="1" x14ac:dyDescent="0.2">
      <c r="A22" s="328" t="s">
        <v>103</v>
      </c>
      <c r="B22" s="325"/>
      <c r="C22" s="325"/>
      <c r="D22" s="325"/>
      <c r="E22" s="325"/>
      <c r="F22" s="325"/>
      <c r="G22" s="326"/>
      <c r="H22" s="326"/>
      <c r="I22" s="326"/>
    </row>
    <row r="23" spans="1:9" ht="15.75" customHeight="1" x14ac:dyDescent="0.2">
      <c r="A23" s="328" t="s">
        <v>104</v>
      </c>
      <c r="B23" s="325"/>
      <c r="C23" s="325"/>
      <c r="D23" s="325"/>
      <c r="E23" s="325"/>
      <c r="F23" s="325"/>
      <c r="G23" s="326"/>
      <c r="H23" s="326"/>
      <c r="I23" s="326"/>
    </row>
    <row r="24" spans="1:9" ht="15.75" customHeight="1" x14ac:dyDescent="0.2">
      <c r="A24" s="328" t="s">
        <v>122</v>
      </c>
      <c r="B24" s="325"/>
      <c r="C24" s="325"/>
      <c r="D24" s="325"/>
      <c r="E24" s="325"/>
      <c r="F24" s="325"/>
      <c r="G24" s="326"/>
      <c r="H24" s="326"/>
      <c r="I24" s="326"/>
    </row>
    <row r="25" spans="1:9" ht="15.75" customHeight="1" x14ac:dyDescent="0.2">
      <c r="A25" s="328" t="s">
        <v>123</v>
      </c>
      <c r="B25" s="325"/>
      <c r="C25" s="325"/>
      <c r="D25" s="325"/>
      <c r="E25" s="325"/>
      <c r="F25" s="325"/>
      <c r="G25" s="326"/>
      <c r="H25" s="326"/>
      <c r="I25" s="326"/>
    </row>
    <row r="26" spans="1:9" ht="12.75" customHeight="1" x14ac:dyDescent="0.2">
      <c r="A26" s="518" t="s">
        <v>157</v>
      </c>
      <c r="B26" s="518"/>
      <c r="C26" s="518"/>
      <c r="D26" s="518"/>
      <c r="E26" s="518"/>
      <c r="F26" s="518"/>
      <c r="G26" s="518"/>
      <c r="H26" s="518"/>
      <c r="I26" s="518"/>
    </row>
    <row r="27" spans="1:9" x14ac:dyDescent="0.2">
      <c r="A27" s="504"/>
      <c r="B27" s="504"/>
      <c r="C27" s="504"/>
      <c r="D27" s="504"/>
      <c r="E27" s="504"/>
      <c r="F27" s="504"/>
      <c r="G27" s="147"/>
      <c r="H27" s="146"/>
      <c r="I27" s="146"/>
    </row>
    <row r="28" spans="1:9" x14ac:dyDescent="0.2">
      <c r="A28" s="505" t="s">
        <v>226</v>
      </c>
      <c r="B28" s="505"/>
      <c r="C28" s="505"/>
      <c r="D28" s="505"/>
      <c r="E28" s="505"/>
      <c r="F28" s="505"/>
      <c r="G28" s="505"/>
      <c r="H28" s="505"/>
      <c r="I28" s="505"/>
    </row>
    <row r="29" spans="1:9" x14ac:dyDescent="0.2">
      <c r="A29" s="81"/>
      <c r="B29" s="81"/>
      <c r="C29" s="81"/>
      <c r="D29" s="81"/>
      <c r="E29" s="81"/>
      <c r="F29" s="81"/>
      <c r="G29" s="81"/>
      <c r="H29" s="81"/>
      <c r="I29" s="81"/>
    </row>
  </sheetData>
  <sheetProtection algorithmName="SHA-512" hashValue="QjVDj2SvXRDLD3/ML6uNviTVJ0BndPD21/0/UGcKA8BJx12AXgljw9rXWMncC4iW1TWBCYXJfip8IZH5jAEuQw==" saltValue="mhszKn2/crpA8dF7JkzIIA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2"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  <mergeCell ref="G13:I13"/>
    <mergeCell ref="A27:F27"/>
    <mergeCell ref="A28:I28"/>
    <mergeCell ref="D3:F3"/>
    <mergeCell ref="D14:I14"/>
    <mergeCell ref="A20:F20"/>
    <mergeCell ref="A14:C14"/>
    <mergeCell ref="A12:C13"/>
    <mergeCell ref="A26:I26"/>
    <mergeCell ref="A10:C10"/>
    <mergeCell ref="A11:C11"/>
    <mergeCell ref="D15:I15"/>
  </mergeCells>
  <conditionalFormatting sqref="G13 G12:I12">
    <cfRule type="containsText" dxfId="10" priority="7" operator="containsText" text="vlastní prostředky organizace">
      <formula>NOT(ISERROR(SEARCH("vlastní prostředky organizace",G12)))</formula>
    </cfRule>
    <cfRule type="cellIs" dxfId="9" priority="8" operator="greaterThan">
      <formula>$G$12&gt;0</formula>
    </cfRule>
    <cfRule type="cellIs" dxfId="8" priority="9" operator="greaterThan">
      <formula>"&gt;0"</formula>
    </cfRule>
    <cfRule type="cellIs" dxfId="7" priority="11" operator="greaterThan">
      <formula>$G$12&gt;0</formula>
    </cfRule>
  </conditionalFormatting>
  <conditionalFormatting sqref="G12:I12">
    <cfRule type="containsText" dxfId="6" priority="10" operator="containsText" text="vlastní prostředky organizace">
      <formula>NOT(ISERROR(SEARCH("vlastní prostředky organizace",G12)))</formula>
    </cfRule>
  </conditionalFormatting>
  <conditionalFormatting sqref="G13">
    <cfRule type="containsText" dxfId="5" priority="4" operator="containsText" text="vlastní prostředky organizace">
      <formula>NOT(ISERROR(SEARCH("vlastní prostředky organizace",G13)))</formula>
    </cfRule>
    <cfRule type="containsText" dxfId="4" priority="5" operator="containsText" text="vratka">
      <formula>NOT(ISERROR(SEARCH("vratka",G13)))</formula>
    </cfRule>
    <cfRule type="containsText" dxfId="3" priority="6" operator="containsText" text="vratka">
      <formula>NOT(ISERROR(SEARCH("vratka",G13)))</formula>
    </cfRule>
  </conditionalFormatting>
  <conditionalFormatting sqref="G10:I12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  <ignoredErrors>
    <ignoredError sqref="D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147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>IF(U20&gt;2499,(U20*33.8%),0)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ref="V21:V33" si="18">IF(U21&gt;2499,(U21*33.8%),0)</f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 t="shared" si="18"/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 t="shared" si="18"/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 t="shared" si="18"/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159</v>
      </c>
      <c r="D72" s="543">
        <f>G35+J35+M35+P35+S35+V35+V70+S70+P70+M70+J70+G70</f>
        <v>0</v>
      </c>
      <c r="E72" s="544"/>
      <c r="F72" s="148"/>
      <c r="G72" s="148"/>
      <c r="H72" s="129" t="s">
        <v>160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161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162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147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159</v>
      </c>
      <c r="D113" s="543">
        <f>G110+J110+M110+P110+S110+V110+V95+S95+P95+M95+J95+G95</f>
        <v>0</v>
      </c>
      <c r="E113" s="544"/>
      <c r="F113" s="148"/>
      <c r="G113" s="129" t="s">
        <v>160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161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162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4" name="Check Box 6">
              <controlPr defaultSize="0" autoFill="0" autoLine="0" autoPict="0">
                <anchor moveWithCells="1">
                  <from>
                    <xdr:col>13</xdr:col>
                    <xdr:colOff>685800</xdr:colOff>
                    <xdr:row>69</xdr:row>
                    <xdr:rowOff>85725</xdr:rowOff>
                  </from>
                  <to>
                    <xdr:col>17</xdr:col>
                    <xdr:colOff>57150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5" name="Check Box 7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'rozpis úč.dokladů'!$P$30:$P$33</xm:f>
          </x14:formula1>
          <xm:sqref>A81:I81</xm:sqref>
        </x14:dataValidation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topLeftCell="A79" zoomScaleNormal="100" zoomScaleSheetLayoutView="100" workbookViewId="0">
      <selection activeCell="V106" sqref="V106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147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>IF(U20&gt;2499,(U20*33.8%),0)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ref="V21:V33" si="18">IF(U21&gt;2499,(U21*33.8%),0)</f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 t="shared" si="18"/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 t="shared" si="18"/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 t="shared" si="18"/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159</v>
      </c>
      <c r="D72" s="543">
        <f>G35+J35+M35+P35+S35+V35+V70+S70+P70+M70+J70+G70</f>
        <v>0</v>
      </c>
      <c r="E72" s="544"/>
      <c r="F72" s="148"/>
      <c r="G72" s="148"/>
      <c r="H72" s="129" t="s">
        <v>160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161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162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147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159</v>
      </c>
      <c r="D113" s="543">
        <f>G110+J110+M110+P110+S110+V110+V95+S95+P95+M95+J95+G95</f>
        <v>0</v>
      </c>
      <c r="E113" s="544"/>
      <c r="F113" s="148"/>
      <c r="G113" s="129" t="s">
        <v>160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161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162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'rozpis úč.dokladů'!$P$30:$P$33</xm:f>
          </x14:formula1>
          <xm:sqref>A1:I1 A81:I81</xm:sqref>
        </x14:dataValidation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topLeftCell="A16" zoomScaleNormal="100" zoomScaleSheetLayoutView="100" workbookViewId="0">
      <selection activeCell="G14" sqref="G14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147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>IF(U20&gt;2499,(U20*33.8%),0)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ref="V21:V33" si="18">IF(U21&gt;2499,(U21*33.8%),0)</f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 t="shared" si="18"/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 t="shared" si="18"/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 t="shared" si="18"/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159</v>
      </c>
      <c r="D72" s="543">
        <f>G35+J35+M35+P35+S35+V35+V70+S70+P70+M70+J70+G70</f>
        <v>0</v>
      </c>
      <c r="E72" s="544"/>
      <c r="F72" s="148"/>
      <c r="G72" s="148"/>
      <c r="H72" s="129" t="s">
        <v>160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161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162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147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159</v>
      </c>
      <c r="D113" s="543">
        <f>G110+J110+M110+P110+S110+V110+V95+S95+P95+M95+J95+G95</f>
        <v>0</v>
      </c>
      <c r="E113" s="544"/>
      <c r="F113" s="148"/>
      <c r="G113" s="129" t="s">
        <v>160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161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162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 A81:I81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P41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6" width="9.140625" customWidth="1"/>
  </cols>
  <sheetData>
    <row r="2" spans="1:16" ht="24" customHeight="1" x14ac:dyDescent="0.25">
      <c r="A2" s="454" t="s">
        <v>229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07"/>
      <c r="P2" s="84" t="s">
        <v>83</v>
      </c>
    </row>
    <row r="3" spans="1:16" ht="15.75" x14ac:dyDescent="0.25">
      <c r="A3" s="559" t="s">
        <v>227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</row>
    <row r="4" spans="1:16" ht="13.5" thickBot="1" x14ac:dyDescent="0.25">
      <c r="P4" s="84"/>
    </row>
    <row r="5" spans="1:16" ht="12.75" customHeight="1" x14ac:dyDescent="0.2">
      <c r="A5" s="574" t="s">
        <v>153</v>
      </c>
      <c r="B5" s="561" t="s">
        <v>115</v>
      </c>
      <c r="C5" s="563" t="s">
        <v>114</v>
      </c>
      <c r="D5" s="565" t="s">
        <v>76</v>
      </c>
      <c r="E5" s="563" t="s">
        <v>74</v>
      </c>
      <c r="F5" s="579" t="s">
        <v>112</v>
      </c>
      <c r="G5" s="563" t="s">
        <v>113</v>
      </c>
      <c r="H5" s="563"/>
      <c r="I5" s="563"/>
      <c r="J5" s="563"/>
      <c r="K5" s="567" t="s">
        <v>79</v>
      </c>
      <c r="L5" s="569" t="s">
        <v>75</v>
      </c>
      <c r="M5" s="571" t="s">
        <v>108</v>
      </c>
      <c r="P5" s="84" t="s">
        <v>38</v>
      </c>
    </row>
    <row r="6" spans="1:16" ht="34.5" customHeight="1" thickBot="1" x14ac:dyDescent="0.25">
      <c r="A6" s="575"/>
      <c r="B6" s="562"/>
      <c r="C6" s="564"/>
      <c r="D6" s="566"/>
      <c r="E6" s="564"/>
      <c r="F6" s="580"/>
      <c r="G6" s="564"/>
      <c r="H6" s="564"/>
      <c r="I6" s="564"/>
      <c r="J6" s="564"/>
      <c r="K6" s="568"/>
      <c r="L6" s="570"/>
      <c r="M6" s="572"/>
      <c r="P6" s="84" t="s">
        <v>42</v>
      </c>
    </row>
    <row r="7" spans="1:16" ht="21.95" customHeight="1" x14ac:dyDescent="0.2">
      <c r="A7" s="253">
        <v>0</v>
      </c>
      <c r="B7" s="211" t="s">
        <v>38</v>
      </c>
      <c r="C7" s="254" t="s">
        <v>38</v>
      </c>
      <c r="D7" s="214"/>
      <c r="E7" s="158"/>
      <c r="F7" s="203"/>
      <c r="G7" s="573"/>
      <c r="H7" s="573"/>
      <c r="I7" s="573"/>
      <c r="J7" s="573"/>
      <c r="K7" s="149"/>
      <c r="L7" s="155"/>
      <c r="M7" s="152"/>
      <c r="P7" s="84" t="s">
        <v>148</v>
      </c>
    </row>
    <row r="8" spans="1:16" ht="21.95" customHeight="1" x14ac:dyDescent="0.2">
      <c r="A8" s="126">
        <v>0</v>
      </c>
      <c r="B8" s="212" t="s">
        <v>38</v>
      </c>
      <c r="C8" s="216" t="s">
        <v>38</v>
      </c>
      <c r="D8" s="215"/>
      <c r="E8" s="159"/>
      <c r="F8" s="204"/>
      <c r="G8" s="560"/>
      <c r="H8" s="560"/>
      <c r="I8" s="560"/>
      <c r="J8" s="560"/>
      <c r="K8" s="150"/>
      <c r="L8" s="156"/>
      <c r="M8" s="153"/>
      <c r="P8" s="84" t="s">
        <v>21</v>
      </c>
    </row>
    <row r="9" spans="1:16" ht="21.95" customHeight="1" x14ac:dyDescent="0.2">
      <c r="A9" s="126"/>
      <c r="B9" s="212" t="s">
        <v>38</v>
      </c>
      <c r="C9" s="216" t="s">
        <v>38</v>
      </c>
      <c r="D9" s="215"/>
      <c r="E9" s="159"/>
      <c r="F9" s="204"/>
      <c r="G9" s="560"/>
      <c r="H9" s="560"/>
      <c r="I9" s="560"/>
      <c r="J9" s="560"/>
      <c r="K9" s="150"/>
      <c r="L9" s="156"/>
      <c r="M9" s="153"/>
      <c r="P9" s="84" t="s">
        <v>87</v>
      </c>
    </row>
    <row r="10" spans="1:16" ht="21.95" customHeight="1" x14ac:dyDescent="0.2">
      <c r="A10" s="126"/>
      <c r="B10" s="212" t="s">
        <v>38</v>
      </c>
      <c r="C10" s="216" t="s">
        <v>38</v>
      </c>
      <c r="D10" s="215"/>
      <c r="E10" s="159"/>
      <c r="F10" s="204"/>
      <c r="G10" s="560"/>
      <c r="H10" s="560"/>
      <c r="I10" s="560"/>
      <c r="J10" s="560"/>
      <c r="K10" s="150"/>
      <c r="L10" s="156"/>
      <c r="M10" s="153"/>
      <c r="P10" s="84" t="s">
        <v>22</v>
      </c>
    </row>
    <row r="11" spans="1:16" ht="21.95" customHeight="1" x14ac:dyDescent="0.2">
      <c r="A11" s="126"/>
      <c r="B11" s="212" t="s">
        <v>38</v>
      </c>
      <c r="C11" s="216" t="s">
        <v>38</v>
      </c>
      <c r="D11" s="215"/>
      <c r="E11" s="159"/>
      <c r="F11" s="204"/>
      <c r="G11" s="560"/>
      <c r="H11" s="560"/>
      <c r="I11" s="560"/>
      <c r="J11" s="560"/>
      <c r="K11" s="150"/>
      <c r="L11" s="156"/>
      <c r="M11" s="153"/>
      <c r="P11" s="84" t="s">
        <v>78</v>
      </c>
    </row>
    <row r="12" spans="1:16" ht="21.95" customHeight="1" x14ac:dyDescent="0.2">
      <c r="A12" s="126"/>
      <c r="B12" s="212" t="s">
        <v>38</v>
      </c>
      <c r="C12" s="216"/>
      <c r="D12" s="215"/>
      <c r="E12" s="159"/>
      <c r="F12" s="204"/>
      <c r="G12" s="560"/>
      <c r="H12" s="560"/>
      <c r="I12" s="560"/>
      <c r="J12" s="560"/>
      <c r="K12" s="150"/>
      <c r="L12" s="156"/>
      <c r="M12" s="153"/>
      <c r="P12" s="84" t="s">
        <v>149</v>
      </c>
    </row>
    <row r="13" spans="1:16" ht="21.95" customHeight="1" x14ac:dyDescent="0.2">
      <c r="A13" s="126"/>
      <c r="B13" s="212" t="s">
        <v>38</v>
      </c>
      <c r="C13" s="216"/>
      <c r="D13" s="215"/>
      <c r="E13" s="159"/>
      <c r="F13" s="204"/>
      <c r="G13" s="560"/>
      <c r="H13" s="560"/>
      <c r="I13" s="560"/>
      <c r="J13" s="560"/>
      <c r="K13" s="150"/>
      <c r="L13" s="156"/>
      <c r="M13" s="153"/>
      <c r="P13" s="84" t="s">
        <v>150</v>
      </c>
    </row>
    <row r="14" spans="1:16" ht="21.95" customHeight="1" x14ac:dyDescent="0.2">
      <c r="A14" s="126"/>
      <c r="B14" s="212" t="s">
        <v>38</v>
      </c>
      <c r="C14" s="216"/>
      <c r="D14" s="215"/>
      <c r="E14" s="159"/>
      <c r="F14" s="204"/>
      <c r="G14" s="560"/>
      <c r="H14" s="560"/>
      <c r="I14" s="560"/>
      <c r="J14" s="560"/>
      <c r="K14" s="150"/>
      <c r="L14" s="156"/>
      <c r="M14" s="153"/>
      <c r="P14" s="84" t="s">
        <v>151</v>
      </c>
    </row>
    <row r="15" spans="1:16" ht="21.95" customHeight="1" x14ac:dyDescent="0.2">
      <c r="A15" s="126"/>
      <c r="B15" s="212" t="s">
        <v>38</v>
      </c>
      <c r="C15" s="216"/>
      <c r="D15" s="215"/>
      <c r="E15" s="159"/>
      <c r="F15" s="204"/>
      <c r="G15" s="560"/>
      <c r="H15" s="560"/>
      <c r="I15" s="560"/>
      <c r="J15" s="560"/>
      <c r="K15" s="150"/>
      <c r="L15" s="156"/>
      <c r="M15" s="153"/>
      <c r="P15" s="84" t="s">
        <v>68</v>
      </c>
    </row>
    <row r="16" spans="1:16" ht="21.95" customHeight="1" x14ac:dyDescent="0.2">
      <c r="A16" s="126"/>
      <c r="B16" s="212" t="s">
        <v>38</v>
      </c>
      <c r="C16" s="216"/>
      <c r="D16" s="215"/>
      <c r="E16" s="159"/>
      <c r="F16" s="204"/>
      <c r="G16" s="560"/>
      <c r="H16" s="560"/>
      <c r="I16" s="560"/>
      <c r="J16" s="560"/>
      <c r="K16" s="150"/>
      <c r="L16" s="156"/>
      <c r="M16" s="153"/>
      <c r="P16" s="84" t="s">
        <v>152</v>
      </c>
    </row>
    <row r="17" spans="1:16" ht="21.95" customHeight="1" x14ac:dyDescent="0.2">
      <c r="A17" s="126"/>
      <c r="B17" s="212" t="s">
        <v>38</v>
      </c>
      <c r="C17" s="216"/>
      <c r="D17" s="215"/>
      <c r="E17" s="159"/>
      <c r="F17" s="204"/>
      <c r="G17" s="560"/>
      <c r="H17" s="560"/>
      <c r="I17" s="560"/>
      <c r="J17" s="560"/>
      <c r="K17" s="150"/>
      <c r="L17" s="156"/>
      <c r="M17" s="153"/>
      <c r="P17" s="84" t="s">
        <v>124</v>
      </c>
    </row>
    <row r="18" spans="1:16" ht="21.95" customHeight="1" x14ac:dyDescent="0.2">
      <c r="A18" s="126"/>
      <c r="B18" s="212" t="s">
        <v>38</v>
      </c>
      <c r="C18" s="216"/>
      <c r="D18" s="215"/>
      <c r="E18" s="159"/>
      <c r="F18" s="205"/>
      <c r="G18" s="576"/>
      <c r="H18" s="577"/>
      <c r="I18" s="577"/>
      <c r="J18" s="578"/>
      <c r="K18" s="150"/>
      <c r="L18" s="156"/>
      <c r="M18" s="153"/>
      <c r="P18" s="84" t="s">
        <v>99</v>
      </c>
    </row>
    <row r="19" spans="1:16" ht="21.95" customHeight="1" x14ac:dyDescent="0.2">
      <c r="A19" s="126"/>
      <c r="B19" s="212" t="s">
        <v>38</v>
      </c>
      <c r="C19" s="216"/>
      <c r="D19" s="215"/>
      <c r="E19" s="159"/>
      <c r="F19" s="204"/>
      <c r="G19" s="560"/>
      <c r="H19" s="560"/>
      <c r="I19" s="560"/>
      <c r="J19" s="560"/>
      <c r="K19" s="150"/>
      <c r="L19" s="156"/>
      <c r="M19" s="153"/>
      <c r="P19" s="84" t="s">
        <v>77</v>
      </c>
    </row>
    <row r="20" spans="1:16" ht="21.95" customHeight="1" x14ac:dyDescent="0.2">
      <c r="A20" s="126"/>
      <c r="B20" s="212" t="s">
        <v>38</v>
      </c>
      <c r="C20" s="216"/>
      <c r="D20" s="215"/>
      <c r="E20" s="159"/>
      <c r="F20" s="204"/>
      <c r="G20" s="581"/>
      <c r="H20" s="582"/>
      <c r="I20" s="582"/>
      <c r="J20" s="583"/>
      <c r="K20" s="150"/>
      <c r="L20" s="156"/>
      <c r="M20" s="153"/>
      <c r="P20" s="84" t="s">
        <v>26</v>
      </c>
    </row>
    <row r="21" spans="1:16" ht="21.95" customHeight="1" x14ac:dyDescent="0.2">
      <c r="A21" s="126"/>
      <c r="B21" s="212" t="s">
        <v>38</v>
      </c>
      <c r="C21" s="216"/>
      <c r="D21" s="215"/>
      <c r="E21" s="159"/>
      <c r="F21" s="204"/>
      <c r="G21" s="560"/>
      <c r="H21" s="560"/>
      <c r="I21" s="560"/>
      <c r="J21" s="560"/>
      <c r="K21" s="150"/>
      <c r="L21" s="156"/>
      <c r="M21" s="153"/>
      <c r="P21" s="84" t="s">
        <v>69</v>
      </c>
    </row>
    <row r="22" spans="1:16" ht="21.95" customHeight="1" x14ac:dyDescent="0.2">
      <c r="A22" s="126"/>
      <c r="B22" s="212" t="s">
        <v>38</v>
      </c>
      <c r="C22" s="216"/>
      <c r="D22" s="215"/>
      <c r="E22" s="159"/>
      <c r="F22" s="204"/>
      <c r="G22" s="560"/>
      <c r="H22" s="560"/>
      <c r="I22" s="560"/>
      <c r="J22" s="560"/>
      <c r="K22" s="150"/>
      <c r="L22" s="156"/>
      <c r="M22" s="153"/>
      <c r="P22" s="84" t="s">
        <v>70</v>
      </c>
    </row>
    <row r="23" spans="1:16" ht="21.95" customHeight="1" x14ac:dyDescent="0.2">
      <c r="A23" s="126"/>
      <c r="B23" s="212" t="s">
        <v>38</v>
      </c>
      <c r="C23" s="216"/>
      <c r="D23" s="215"/>
      <c r="E23" s="159"/>
      <c r="F23" s="204"/>
      <c r="G23" s="560"/>
      <c r="H23" s="560"/>
      <c r="I23" s="560"/>
      <c r="J23" s="560"/>
      <c r="K23" s="150"/>
      <c r="L23" s="156"/>
      <c r="M23" s="153"/>
      <c r="P23" s="84" t="s">
        <v>71</v>
      </c>
    </row>
    <row r="24" spans="1:16" ht="21.95" customHeight="1" x14ac:dyDescent="0.2">
      <c r="A24" s="126"/>
      <c r="B24" s="212" t="s">
        <v>38</v>
      </c>
      <c r="C24" s="216"/>
      <c r="D24" s="215"/>
      <c r="E24" s="159"/>
      <c r="F24" s="204"/>
      <c r="G24" s="560"/>
      <c r="H24" s="560"/>
      <c r="I24" s="560"/>
      <c r="J24" s="560"/>
      <c r="K24" s="150"/>
      <c r="L24" s="156"/>
      <c r="M24" s="153"/>
      <c r="P24" s="84" t="s">
        <v>72</v>
      </c>
    </row>
    <row r="25" spans="1:16" ht="21.95" customHeight="1" x14ac:dyDescent="0.2">
      <c r="A25" s="126"/>
      <c r="B25" s="212" t="s">
        <v>38</v>
      </c>
      <c r="C25" s="216"/>
      <c r="D25" s="215"/>
      <c r="E25" s="159"/>
      <c r="F25" s="204"/>
      <c r="G25" s="560"/>
      <c r="H25" s="560"/>
      <c r="I25" s="560"/>
      <c r="J25" s="560"/>
      <c r="K25" s="150"/>
      <c r="L25" s="156"/>
      <c r="M25" s="153"/>
      <c r="P25" s="84" t="s">
        <v>73</v>
      </c>
    </row>
    <row r="26" spans="1:16" ht="21.95" customHeight="1" x14ac:dyDescent="0.2">
      <c r="A26" s="126"/>
      <c r="B26" s="212" t="s">
        <v>38</v>
      </c>
      <c r="C26" s="216"/>
      <c r="D26" s="215"/>
      <c r="E26" s="159"/>
      <c r="F26" s="204"/>
      <c r="G26" s="560"/>
      <c r="H26" s="560"/>
      <c r="I26" s="560"/>
      <c r="J26" s="560"/>
      <c r="K26" s="150"/>
      <c r="L26" s="156"/>
      <c r="M26" s="153"/>
      <c r="P26" s="84" t="s">
        <v>38</v>
      </c>
    </row>
    <row r="27" spans="1:16" ht="21.95" customHeight="1" x14ac:dyDescent="0.2">
      <c r="A27" s="126"/>
      <c r="B27" s="212" t="s">
        <v>38</v>
      </c>
      <c r="C27" s="216"/>
      <c r="D27" s="215"/>
      <c r="E27" s="159"/>
      <c r="F27" s="204"/>
      <c r="G27" s="560"/>
      <c r="H27" s="560"/>
      <c r="I27" s="560"/>
      <c r="J27" s="560"/>
      <c r="K27" s="150"/>
      <c r="L27" s="156"/>
      <c r="M27" s="153"/>
    </row>
    <row r="28" spans="1:16" ht="21.95" customHeight="1" x14ac:dyDescent="0.2">
      <c r="A28" s="126"/>
      <c r="B28" s="212" t="s">
        <v>38</v>
      </c>
      <c r="C28" s="216"/>
      <c r="D28" s="215"/>
      <c r="E28" s="159"/>
      <c r="F28" s="204"/>
      <c r="G28" s="560"/>
      <c r="H28" s="560"/>
      <c r="I28" s="560"/>
      <c r="J28" s="560"/>
      <c r="K28" s="150"/>
      <c r="L28" s="156"/>
      <c r="M28" s="153"/>
    </row>
    <row r="29" spans="1:16" ht="21.95" customHeight="1" x14ac:dyDescent="0.2">
      <c r="A29" s="126"/>
      <c r="B29" s="212" t="s">
        <v>38</v>
      </c>
      <c r="C29" s="216"/>
      <c r="D29" s="215"/>
      <c r="E29" s="159"/>
      <c r="F29" s="204"/>
      <c r="G29" s="560"/>
      <c r="H29" s="560"/>
      <c r="I29" s="560"/>
      <c r="J29" s="560"/>
      <c r="K29" s="150"/>
      <c r="L29" s="156"/>
      <c r="M29" s="153"/>
      <c r="P29" s="84" t="s">
        <v>105</v>
      </c>
    </row>
    <row r="30" spans="1:16" ht="21.95" customHeight="1" x14ac:dyDescent="0.2">
      <c r="A30" s="126"/>
      <c r="B30" s="212" t="s">
        <v>38</v>
      </c>
      <c r="C30" s="216"/>
      <c r="D30" s="215"/>
      <c r="E30" s="159"/>
      <c r="F30" s="204"/>
      <c r="G30" s="560"/>
      <c r="H30" s="560"/>
      <c r="I30" s="560"/>
      <c r="J30" s="560"/>
      <c r="K30" s="150"/>
      <c r="L30" s="156"/>
      <c r="M30" s="153"/>
      <c r="P30" s="208">
        <f>'služba 1'!A13</f>
        <v>0</v>
      </c>
    </row>
    <row r="31" spans="1:16" ht="21.95" customHeight="1" x14ac:dyDescent="0.2">
      <c r="A31" s="126"/>
      <c r="B31" s="212" t="s">
        <v>38</v>
      </c>
      <c r="C31" s="216"/>
      <c r="D31" s="215"/>
      <c r="E31" s="159"/>
      <c r="F31" s="204"/>
      <c r="G31" s="560"/>
      <c r="H31" s="560"/>
      <c r="I31" s="560"/>
      <c r="J31" s="560"/>
      <c r="K31" s="150"/>
      <c r="L31" s="156"/>
      <c r="M31" s="153"/>
      <c r="P31" s="208">
        <f>'služba 2'!A13</f>
        <v>0</v>
      </c>
    </row>
    <row r="32" spans="1:16" ht="21.95" customHeight="1" x14ac:dyDescent="0.2">
      <c r="A32" s="126"/>
      <c r="B32" s="212" t="s">
        <v>38</v>
      </c>
      <c r="C32" s="216"/>
      <c r="D32" s="215"/>
      <c r="E32" s="159"/>
      <c r="F32" s="204"/>
      <c r="G32" s="560"/>
      <c r="H32" s="560"/>
      <c r="I32" s="560"/>
      <c r="J32" s="560"/>
      <c r="K32" s="150"/>
      <c r="L32" s="156"/>
      <c r="M32" s="153"/>
      <c r="P32" s="208">
        <f>'služba 3'!A13</f>
        <v>0</v>
      </c>
    </row>
    <row r="33" spans="1:16" ht="21.95" customHeight="1" thickBot="1" x14ac:dyDescent="0.25">
      <c r="A33" s="127"/>
      <c r="B33" s="213" t="s">
        <v>38</v>
      </c>
      <c r="C33" s="217"/>
      <c r="D33" s="122"/>
      <c r="E33" s="160"/>
      <c r="F33" s="206"/>
      <c r="G33" s="584"/>
      <c r="H33" s="584"/>
      <c r="I33" s="584"/>
      <c r="J33" s="584"/>
      <c r="K33" s="151"/>
      <c r="L33" s="157"/>
      <c r="M33" s="154"/>
      <c r="P33" s="169" t="s">
        <v>147</v>
      </c>
    </row>
    <row r="34" spans="1:16" ht="13.5" thickBot="1" x14ac:dyDescent="0.25">
      <c r="B34" s="1"/>
      <c r="K34" s="129">
        <f>SUBTOTAL(9,K7:K33)</f>
        <v>0</v>
      </c>
      <c r="L34" s="327">
        <f>SUBTOTAL(9,L7:L33)</f>
        <v>0</v>
      </c>
    </row>
    <row r="35" spans="1:16" x14ac:dyDescent="0.2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6" x14ac:dyDescent="0.2">
      <c r="A36" s="129" t="s">
        <v>12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6" x14ac:dyDescent="0.2">
      <c r="A37" s="129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6" x14ac:dyDescent="0.2">
      <c r="A38" s="169" t="s">
        <v>85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</row>
    <row r="39" spans="1:16" x14ac:dyDescent="0.2"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</row>
    <row r="40" spans="1:16" x14ac:dyDescent="0.2"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</row>
    <row r="41" spans="1:16" x14ac:dyDescent="0.2"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</row>
  </sheetData>
  <sheetProtection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39">
    <mergeCell ref="G33:J33"/>
    <mergeCell ref="G27:J27"/>
    <mergeCell ref="G29:J29"/>
    <mergeCell ref="G30:J30"/>
    <mergeCell ref="G31:J31"/>
    <mergeCell ref="G32:J32"/>
    <mergeCell ref="G28:J28"/>
    <mergeCell ref="G26:J26"/>
    <mergeCell ref="A5:A6"/>
    <mergeCell ref="G22:J22"/>
    <mergeCell ref="G13:J13"/>
    <mergeCell ref="G14:J14"/>
    <mergeCell ref="G15:J15"/>
    <mergeCell ref="G16:J16"/>
    <mergeCell ref="G17:J17"/>
    <mergeCell ref="G10:J10"/>
    <mergeCell ref="G11:J11"/>
    <mergeCell ref="G12:J12"/>
    <mergeCell ref="G19:J19"/>
    <mergeCell ref="G21:J21"/>
    <mergeCell ref="G18:J18"/>
    <mergeCell ref="F5:F6"/>
    <mergeCell ref="G20:J20"/>
    <mergeCell ref="B38:M41"/>
    <mergeCell ref="A3:N3"/>
    <mergeCell ref="G9:J9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8:J8"/>
    <mergeCell ref="G23:J23"/>
    <mergeCell ref="G24:J24"/>
    <mergeCell ref="G25:J25"/>
  </mergeCells>
  <dataValidations count="3">
    <dataValidation type="list" allowBlank="1" showInputMessage="1" showErrorMessage="1" sqref="C7:C33">
      <formula1>$P$21:$P$26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A7:A33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selection activeCell="J5" sqref="J5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0" hidden="1" customWidth="1"/>
  </cols>
  <sheetData>
    <row r="1" spans="1:13" x14ac:dyDescent="0.2">
      <c r="A1" s="399"/>
      <c r="B1" s="399"/>
      <c r="C1" s="399"/>
      <c r="D1" s="399"/>
      <c r="E1" s="585" t="s">
        <v>163</v>
      </c>
      <c r="F1" s="586"/>
      <c r="G1" s="586"/>
      <c r="H1" s="400" t="s">
        <v>223</v>
      </c>
    </row>
    <row r="2" spans="1:13" ht="18" x14ac:dyDescent="0.2">
      <c r="A2" s="399"/>
      <c r="B2" s="399"/>
      <c r="C2" s="401" t="s">
        <v>164</v>
      </c>
      <c r="D2" s="399"/>
      <c r="E2" s="587" t="s">
        <v>165</v>
      </c>
      <c r="F2" s="588"/>
      <c r="G2" s="588"/>
      <c r="H2" s="402" t="s">
        <v>166</v>
      </c>
    </row>
    <row r="3" spans="1:13" ht="13.5" thickBot="1" x14ac:dyDescent="0.25">
      <c r="A3" s="399"/>
      <c r="B3" s="399"/>
      <c r="C3" s="399"/>
      <c r="D3" s="399"/>
      <c r="E3" s="589" t="s">
        <v>167</v>
      </c>
      <c r="F3" s="590"/>
      <c r="G3" s="590"/>
      <c r="H3" s="403"/>
      <c r="L3" s="591"/>
      <c r="M3" s="591"/>
    </row>
    <row r="4" spans="1:13" ht="13.5" thickBot="1" x14ac:dyDescent="0.25">
      <c r="A4" s="399"/>
      <c r="B4" s="404"/>
      <c r="C4" s="399" t="s">
        <v>168</v>
      </c>
      <c r="D4" s="404"/>
      <c r="E4" s="404"/>
      <c r="F4" s="404"/>
      <c r="G4" s="405"/>
      <c r="H4" s="405"/>
      <c r="L4" s="84"/>
    </row>
    <row r="5" spans="1:13" x14ac:dyDescent="0.2">
      <c r="A5" s="585" t="s">
        <v>46</v>
      </c>
      <c r="B5" s="586"/>
      <c r="C5" s="406"/>
      <c r="D5" s="407"/>
      <c r="E5" s="586" t="s">
        <v>169</v>
      </c>
      <c r="F5" s="586"/>
      <c r="G5" s="586"/>
      <c r="H5" s="408" t="s">
        <v>38</v>
      </c>
      <c r="K5" t="s">
        <v>80</v>
      </c>
      <c r="L5" s="84"/>
    </row>
    <row r="6" spans="1:13" x14ac:dyDescent="0.2">
      <c r="A6" s="587" t="s">
        <v>170</v>
      </c>
      <c r="B6" s="588"/>
      <c r="C6" s="409"/>
      <c r="D6" s="410"/>
      <c r="E6" s="588" t="s">
        <v>171</v>
      </c>
      <c r="F6" s="588"/>
      <c r="G6" s="588"/>
      <c r="H6" s="411"/>
      <c r="K6" t="s">
        <v>64</v>
      </c>
      <c r="L6" s="84"/>
    </row>
    <row r="7" spans="1:13" x14ac:dyDescent="0.2">
      <c r="A7" s="594" t="s">
        <v>172</v>
      </c>
      <c r="B7" s="595"/>
      <c r="C7" s="412" t="s">
        <v>38</v>
      </c>
      <c r="D7" s="413"/>
      <c r="E7" s="596" t="s">
        <v>173</v>
      </c>
      <c r="F7" s="597"/>
      <c r="G7" s="598"/>
      <c r="H7" s="414"/>
      <c r="K7" t="s">
        <v>63</v>
      </c>
      <c r="L7" s="84"/>
    </row>
    <row r="8" spans="1:13" ht="13.5" thickBot="1" x14ac:dyDescent="0.25">
      <c r="A8" s="602" t="s">
        <v>174</v>
      </c>
      <c r="B8" s="603"/>
      <c r="C8" s="415" t="s">
        <v>230</v>
      </c>
      <c r="D8" s="416"/>
      <c r="E8" s="599"/>
      <c r="F8" s="600"/>
      <c r="G8" s="601"/>
      <c r="H8" s="417"/>
      <c r="K8" s="1" t="s">
        <v>38</v>
      </c>
      <c r="L8" s="84"/>
    </row>
    <row r="9" spans="1:13" ht="13.5" thickBot="1" x14ac:dyDescent="0.25">
      <c r="A9" s="418"/>
      <c r="B9" s="418"/>
      <c r="C9" s="418"/>
      <c r="D9" s="418"/>
      <c r="E9" s="418"/>
      <c r="F9" s="418"/>
      <c r="G9" s="418"/>
      <c r="H9" s="419"/>
      <c r="L9" s="84"/>
    </row>
    <row r="10" spans="1:13" ht="13.5" thickBot="1" x14ac:dyDescent="0.25">
      <c r="A10" s="604" t="s">
        <v>175</v>
      </c>
      <c r="B10" s="605"/>
      <c r="C10" s="605"/>
      <c r="D10" s="605"/>
      <c r="E10" s="605"/>
      <c r="F10" s="605"/>
      <c r="G10" s="605"/>
      <c r="H10" s="606"/>
      <c r="L10" s="84"/>
    </row>
    <row r="11" spans="1:13" ht="38.25" x14ac:dyDescent="0.2">
      <c r="A11" s="444" t="s">
        <v>176</v>
      </c>
      <c r="B11" s="445" t="s">
        <v>177</v>
      </c>
      <c r="C11" s="446" t="s">
        <v>178</v>
      </c>
      <c r="D11" s="420"/>
      <c r="E11" s="449" t="s">
        <v>176</v>
      </c>
      <c r="F11" s="450" t="s">
        <v>177</v>
      </c>
      <c r="G11" s="607" t="s">
        <v>178</v>
      </c>
      <c r="H11" s="608"/>
      <c r="L11" s="84"/>
    </row>
    <row r="12" spans="1:13" x14ac:dyDescent="0.2">
      <c r="A12" s="447" t="s">
        <v>179</v>
      </c>
      <c r="B12" s="421"/>
      <c r="C12" s="422"/>
      <c r="D12" s="423"/>
      <c r="E12" s="447" t="s">
        <v>180</v>
      </c>
      <c r="F12" s="424"/>
      <c r="G12" s="592"/>
      <c r="H12" s="593"/>
      <c r="L12" s="84"/>
    </row>
    <row r="13" spans="1:13" x14ac:dyDescent="0.2">
      <c r="A13" s="447" t="s">
        <v>181</v>
      </c>
      <c r="B13" s="421"/>
      <c r="C13" s="422"/>
      <c r="D13" s="423"/>
      <c r="E13" s="447" t="s">
        <v>182</v>
      </c>
      <c r="F13" s="424"/>
      <c r="G13" s="592"/>
      <c r="H13" s="593"/>
      <c r="L13" s="84"/>
    </row>
    <row r="14" spans="1:13" x14ac:dyDescent="0.2">
      <c r="A14" s="447" t="s">
        <v>183</v>
      </c>
      <c r="B14" s="421"/>
      <c r="C14" s="425"/>
      <c r="D14" s="423"/>
      <c r="E14" s="447" t="s">
        <v>184</v>
      </c>
      <c r="F14" s="424"/>
      <c r="G14" s="592"/>
      <c r="H14" s="593"/>
      <c r="L14" s="84"/>
    </row>
    <row r="15" spans="1:13" x14ac:dyDescent="0.2">
      <c r="A15" s="447" t="s">
        <v>185</v>
      </c>
      <c r="B15" s="426"/>
      <c r="C15" s="427"/>
      <c r="D15" s="423"/>
      <c r="E15" s="447" t="s">
        <v>186</v>
      </c>
      <c r="F15" s="424"/>
      <c r="G15" s="592"/>
      <c r="H15" s="593"/>
      <c r="L15" s="84"/>
    </row>
    <row r="16" spans="1:13" x14ac:dyDescent="0.2">
      <c r="A16" s="447" t="s">
        <v>187</v>
      </c>
      <c r="B16" s="421"/>
      <c r="C16" s="411"/>
      <c r="D16" s="423"/>
      <c r="E16" s="447" t="s">
        <v>188</v>
      </c>
      <c r="F16" s="424"/>
      <c r="G16" s="592"/>
      <c r="H16" s="593"/>
      <c r="L16" s="133"/>
    </row>
    <row r="17" spans="1:8" x14ac:dyDescent="0.2">
      <c r="A17" s="447" t="s">
        <v>189</v>
      </c>
      <c r="B17" s="421"/>
      <c r="C17" s="411"/>
      <c r="D17" s="423"/>
      <c r="E17" s="447" t="s">
        <v>190</v>
      </c>
      <c r="F17" s="424"/>
      <c r="G17" s="592"/>
      <c r="H17" s="593"/>
    </row>
    <row r="18" spans="1:8" x14ac:dyDescent="0.2">
      <c r="A18" s="447" t="s">
        <v>191</v>
      </c>
      <c r="B18" s="421"/>
      <c r="C18" s="411"/>
      <c r="D18" s="423"/>
      <c r="E18" s="447" t="s">
        <v>192</v>
      </c>
      <c r="F18" s="424"/>
      <c r="G18" s="592"/>
      <c r="H18" s="593"/>
    </row>
    <row r="19" spans="1:8" x14ac:dyDescent="0.2">
      <c r="A19" s="447" t="s">
        <v>193</v>
      </c>
      <c r="B19" s="421"/>
      <c r="C19" s="427"/>
      <c r="D19" s="423"/>
      <c r="E19" s="447" t="s">
        <v>194</v>
      </c>
      <c r="F19" s="424"/>
      <c r="G19" s="592"/>
      <c r="H19" s="593"/>
    </row>
    <row r="20" spans="1:8" x14ac:dyDescent="0.2">
      <c r="A20" s="447" t="s">
        <v>195</v>
      </c>
      <c r="B20" s="421"/>
      <c r="C20" s="411"/>
      <c r="D20" s="423"/>
      <c r="E20" s="447" t="s">
        <v>196</v>
      </c>
      <c r="F20" s="424"/>
      <c r="G20" s="592"/>
      <c r="H20" s="593"/>
    </row>
    <row r="21" spans="1:8" x14ac:dyDescent="0.2">
      <c r="A21" s="447" t="s">
        <v>197</v>
      </c>
      <c r="B21" s="421"/>
      <c r="C21" s="422"/>
      <c r="D21" s="423"/>
      <c r="E21" s="447" t="s">
        <v>198</v>
      </c>
      <c r="F21" s="424"/>
      <c r="G21" s="592"/>
      <c r="H21" s="593"/>
    </row>
    <row r="22" spans="1:8" x14ac:dyDescent="0.2">
      <c r="A22" s="447" t="s">
        <v>199</v>
      </c>
      <c r="B22" s="421"/>
      <c r="C22" s="422"/>
      <c r="D22" s="423"/>
      <c r="E22" s="447" t="s">
        <v>200</v>
      </c>
      <c r="F22" s="424"/>
      <c r="G22" s="611"/>
      <c r="H22" s="612"/>
    </row>
    <row r="23" spans="1:8" x14ac:dyDescent="0.2">
      <c r="A23" s="447" t="s">
        <v>201</v>
      </c>
      <c r="B23" s="421"/>
      <c r="C23" s="411"/>
      <c r="D23" s="423"/>
      <c r="E23" s="447" t="s">
        <v>202</v>
      </c>
      <c r="F23" s="424"/>
      <c r="G23" s="592"/>
      <c r="H23" s="593"/>
    </row>
    <row r="24" spans="1:8" x14ac:dyDescent="0.2">
      <c r="A24" s="447" t="s">
        <v>203</v>
      </c>
      <c r="B24" s="421"/>
      <c r="C24" s="411"/>
      <c r="D24" s="423"/>
      <c r="E24" s="447" t="s">
        <v>204</v>
      </c>
      <c r="F24" s="424"/>
      <c r="G24" s="592"/>
      <c r="H24" s="593"/>
    </row>
    <row r="25" spans="1:8" x14ac:dyDescent="0.2">
      <c r="A25" s="447" t="s">
        <v>205</v>
      </c>
      <c r="B25" s="421"/>
      <c r="C25" s="411"/>
      <c r="D25" s="428"/>
      <c r="E25" s="447" t="s">
        <v>206</v>
      </c>
      <c r="F25" s="424"/>
      <c r="G25" s="592"/>
      <c r="H25" s="593"/>
    </row>
    <row r="26" spans="1:8" ht="13.5" thickBot="1" x14ac:dyDescent="0.25">
      <c r="A26" s="448" t="s">
        <v>207</v>
      </c>
      <c r="B26" s="429"/>
      <c r="C26" s="430"/>
      <c r="D26" s="423"/>
      <c r="E26" s="447" t="s">
        <v>208</v>
      </c>
      <c r="F26" s="424"/>
      <c r="G26" s="592"/>
      <c r="H26" s="593"/>
    </row>
    <row r="27" spans="1:8" ht="13.5" thickBot="1" x14ac:dyDescent="0.25">
      <c r="A27" s="431"/>
      <c r="B27" s="418"/>
      <c r="C27" s="423"/>
      <c r="D27" s="423"/>
      <c r="E27" s="448" t="s">
        <v>209</v>
      </c>
      <c r="F27" s="432"/>
      <c r="G27" s="613"/>
      <c r="H27" s="614"/>
    </row>
    <row r="28" spans="1:8" ht="13.5" thickBot="1" x14ac:dyDescent="0.25">
      <c r="A28" s="431"/>
      <c r="B28" s="418"/>
      <c r="C28" s="423"/>
      <c r="D28" s="423"/>
      <c r="E28" s="423"/>
      <c r="F28" s="418"/>
      <c r="G28" s="410"/>
      <c r="H28" s="410"/>
    </row>
    <row r="29" spans="1:8" ht="13.5" thickBot="1" x14ac:dyDescent="0.25">
      <c r="A29" s="433" t="s">
        <v>1</v>
      </c>
      <c r="B29" s="452"/>
      <c r="C29" s="452"/>
      <c r="D29" s="452"/>
      <c r="E29" s="452"/>
      <c r="F29" s="452"/>
      <c r="G29" s="609">
        <f>SUM(B12:B26)+SUM(F12:F27)</f>
        <v>0</v>
      </c>
      <c r="H29" s="610"/>
    </row>
    <row r="30" spans="1:8" ht="13.5" thickBot="1" x14ac:dyDescent="0.25">
      <c r="A30" s="615"/>
      <c r="B30" s="615"/>
      <c r="C30" s="615"/>
      <c r="D30" s="615"/>
      <c r="E30" s="615"/>
      <c r="F30" s="615"/>
      <c r="G30" s="615"/>
      <c r="H30" s="615"/>
    </row>
    <row r="31" spans="1:8" x14ac:dyDescent="0.2">
      <c r="A31" s="616" t="s">
        <v>210</v>
      </c>
      <c r="B31" s="617"/>
      <c r="C31" s="618"/>
      <c r="D31" s="434"/>
      <c r="E31" s="616" t="s">
        <v>211</v>
      </c>
      <c r="F31" s="617"/>
      <c r="G31" s="617"/>
      <c r="H31" s="618"/>
    </row>
    <row r="32" spans="1:8" x14ac:dyDescent="0.2">
      <c r="A32" s="587" t="s">
        <v>212</v>
      </c>
      <c r="B32" s="588"/>
      <c r="C32" s="402"/>
      <c r="D32" s="431"/>
      <c r="E32" s="587" t="s">
        <v>213</v>
      </c>
      <c r="F32" s="588"/>
      <c r="G32" s="619"/>
      <c r="H32" s="620"/>
    </row>
    <row r="33" spans="1:8" x14ac:dyDescent="0.2">
      <c r="A33" s="587" t="s">
        <v>214</v>
      </c>
      <c r="B33" s="588"/>
      <c r="C33" s="402"/>
      <c r="D33" s="431"/>
      <c r="E33" s="587" t="s">
        <v>214</v>
      </c>
      <c r="F33" s="588"/>
      <c r="G33" s="619"/>
      <c r="H33" s="620"/>
    </row>
    <row r="34" spans="1:8" ht="13.5" thickBot="1" x14ac:dyDescent="0.25">
      <c r="A34" s="621" t="s">
        <v>215</v>
      </c>
      <c r="B34" s="622"/>
      <c r="C34" s="435"/>
      <c r="D34" s="431"/>
      <c r="E34" s="621" t="s">
        <v>216</v>
      </c>
      <c r="F34" s="622"/>
      <c r="G34" s="623"/>
      <c r="H34" s="624"/>
    </row>
    <row r="35" spans="1:8" ht="13.5" thickBot="1" x14ac:dyDescent="0.25">
      <c r="A35" s="628"/>
      <c r="B35" s="628"/>
      <c r="C35" s="628"/>
      <c r="D35" s="628"/>
      <c r="E35" s="628"/>
      <c r="F35" s="628"/>
      <c r="G35" s="628"/>
      <c r="H35" s="628"/>
    </row>
    <row r="36" spans="1:8" ht="13.5" thickBot="1" x14ac:dyDescent="0.25">
      <c r="A36" s="604" t="s">
        <v>217</v>
      </c>
      <c r="B36" s="605"/>
      <c r="C36" s="606"/>
      <c r="D36" s="436"/>
      <c r="E36" s="629">
        <f>G29</f>
        <v>0</v>
      </c>
      <c r="F36" s="630"/>
      <c r="G36" s="631"/>
      <c r="H36" s="451"/>
    </row>
    <row r="37" spans="1:8" ht="13.5" thickBot="1" x14ac:dyDescent="0.25">
      <c r="A37" s="431"/>
      <c r="B37" s="431"/>
      <c r="C37" s="437"/>
      <c r="D37" s="431"/>
      <c r="E37" s="431"/>
      <c r="F37" s="431"/>
      <c r="G37" s="431"/>
      <c r="H37" s="431"/>
    </row>
    <row r="38" spans="1:8" ht="13.5" thickBot="1" x14ac:dyDescent="0.25">
      <c r="A38" s="625" t="s">
        <v>218</v>
      </c>
      <c r="B38" s="626"/>
      <c r="C38" s="438"/>
      <c r="D38" s="431"/>
      <c r="E38" s="625" t="s">
        <v>218</v>
      </c>
      <c r="F38" s="627"/>
      <c r="G38" s="626"/>
      <c r="H38" s="438"/>
    </row>
    <row r="39" spans="1:8" ht="13.5" thickBot="1" x14ac:dyDescent="0.25">
      <c r="A39" s="439"/>
      <c r="B39" s="439"/>
      <c r="C39" s="440"/>
      <c r="D39" s="431"/>
      <c r="E39" s="632"/>
      <c r="F39" s="632"/>
      <c r="G39" s="632"/>
      <c r="H39" s="440"/>
    </row>
    <row r="40" spans="1:8" ht="13.5" thickBot="1" x14ac:dyDescent="0.25">
      <c r="A40" s="625" t="s">
        <v>219</v>
      </c>
      <c r="B40" s="626"/>
      <c r="C40" s="441"/>
      <c r="D40" s="431"/>
      <c r="E40" s="625" t="s">
        <v>220</v>
      </c>
      <c r="F40" s="627"/>
      <c r="G40" s="626"/>
      <c r="H40" s="441"/>
    </row>
    <row r="41" spans="1:8" x14ac:dyDescent="0.2">
      <c r="A41" s="440"/>
      <c r="B41" s="440"/>
      <c r="C41" s="442"/>
      <c r="D41" s="431"/>
      <c r="E41" s="615"/>
      <c r="F41" s="615"/>
      <c r="G41" s="615"/>
      <c r="H41" s="442"/>
    </row>
    <row r="42" spans="1:8" x14ac:dyDescent="0.2">
      <c r="A42" s="443" t="s">
        <v>221</v>
      </c>
      <c r="B42" s="431"/>
      <c r="C42" s="431"/>
      <c r="D42" s="431"/>
      <c r="E42" s="399"/>
      <c r="F42" s="431"/>
      <c r="G42" s="399"/>
      <c r="H42" s="399"/>
    </row>
    <row r="43" spans="1:8" x14ac:dyDescent="0.2">
      <c r="A43" s="129" t="s">
        <v>222</v>
      </c>
    </row>
  </sheetData>
  <sheetProtection algorithmName="SHA-512" hashValue="vS8sHbVeOkPNQh3Hrb+xX5CmTj64SG5TilW9IT8MXDgFDgRvk9uxJJl0wO97ACYHCjq+bL5F3WgM7x6Tj+kYUA==" saltValue="+JKf4ErY7Ay49DoK34hW5g==" spinCount="100000" sheet="1" objects="1" scenarios="1"/>
  <mergeCells count="51">
    <mergeCell ref="A40:B40"/>
    <mergeCell ref="E40:G40"/>
    <mergeCell ref="E41:G41"/>
    <mergeCell ref="A35:H35"/>
    <mergeCell ref="A36:C36"/>
    <mergeCell ref="E36:G36"/>
    <mergeCell ref="A38:B38"/>
    <mergeCell ref="E38:G38"/>
    <mergeCell ref="E39:G39"/>
    <mergeCell ref="A33:B33"/>
    <mergeCell ref="E33:F33"/>
    <mergeCell ref="G33:H33"/>
    <mergeCell ref="A34:B34"/>
    <mergeCell ref="E34:F34"/>
    <mergeCell ref="G34:H34"/>
    <mergeCell ref="A30:H30"/>
    <mergeCell ref="A31:C31"/>
    <mergeCell ref="E31:H31"/>
    <mergeCell ref="A32:B32"/>
    <mergeCell ref="E32:F32"/>
    <mergeCell ref="G32:H32"/>
    <mergeCell ref="G29:H29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16:H16"/>
    <mergeCell ref="A6:B6"/>
    <mergeCell ref="E6:G6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E1:G1"/>
    <mergeCell ref="E2:G2"/>
    <mergeCell ref="E3:G3"/>
    <mergeCell ref="L3:M3"/>
    <mergeCell ref="A5:B5"/>
    <mergeCell ref="E5:G5"/>
  </mergeCells>
  <dataValidations count="2">
    <dataValidation type="list" allowBlank="1" showInputMessage="1" showErrorMessage="1" sqref="C7">
      <formula1>$L$4:$L$16</formula1>
    </dataValidation>
    <dataValidation type="list" allowBlank="1" showInputMessage="1" showErrorMessage="1" sqref="H5">
      <formula1>$K$5:$K$8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'[1]rozpis úč.dokladů'!#REF!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služba 1</vt:lpstr>
      <vt:lpstr>služba 2</vt:lpstr>
      <vt:lpstr>služba 3</vt:lpstr>
      <vt:lpstr>souhrn</vt:lpstr>
      <vt:lpstr>schválená žádost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timesheet vzor</vt:lpstr>
      <vt:lpstr>'rozpis úč.dokladů'!Oblast_tisku</vt:lpstr>
      <vt:lpstr>'schválená žádost'!Oblast_tisku</vt:lpstr>
      <vt:lpstr>'služba 1'!Oblast_tisku</vt:lpstr>
      <vt:lpstr>'služba 2'!Oblast_tisku</vt:lpstr>
      <vt:lpstr>'služba 3'!Oblast_tisku</vt:lpstr>
      <vt:lpstr>souhrn!Oblast_tisku</vt:lpstr>
      <vt:lpstr>souhrn_celé!Oblast_tisku</vt:lpstr>
      <vt:lpstr>'timesheet vzor'!Oblast_tisku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2021-01-11T09:00:41Z</cp:lastPrinted>
  <dcterms:created xsi:type="dcterms:W3CDTF">2009-02-11T10:53:18Z</dcterms:created>
  <dcterms:modified xsi:type="dcterms:W3CDTF">2021-02-15T11:32:56Z</dcterms:modified>
</cp:coreProperties>
</file>