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10215" activeTab="0"/>
  </bookViews>
  <sheets>
    <sheet name="Navigace" sheetId="2" r:id="rId1"/>
    <sheet name="Dotace ÚK" sheetId="1" r:id="rId2"/>
    <sheet name="Dotace EU" sheetId="3" r:id="rId3"/>
    <sheet name="Dotace SR" sheetId="5" r:id="rId4"/>
    <sheet name="PO" sheetId="4" r:id="rId5"/>
  </sheets>
  <externalReferences>
    <externalReference r:id="rId8"/>
    <externalReference r:id="rId9"/>
  </externalReferences>
  <definedNames>
    <definedName name="_xlnm.Print_Area" localSheetId="2">'Dotace EU'!$A$1:$F$4</definedName>
    <definedName name="_xlnm.Print_Area" localSheetId="4">'PO'!$A$1:$F$5</definedName>
    <definedName name="SEZNAM" localSheetId="0">'[1]seznam'!$A$1:$A$17</definedName>
    <definedName name="SEZNAM">'[2]seznam'!$A$1:$A$17</definedName>
    <definedName name="ZPĚT_NA_NAVIGACI">'Dotace SR'!$F$1</definedName>
  </definedNames>
  <calcPr calcId="152511"/>
</workbook>
</file>

<file path=xl/sharedStrings.xml><?xml version="1.0" encoding="utf-8"?>
<sst xmlns="http://schemas.openxmlformats.org/spreadsheetml/2006/main" count="145" uniqueCount="76">
  <si>
    <t>Zjišťované nedostatky</t>
  </si>
  <si>
    <t>Počet provedených kontrol</t>
  </si>
  <si>
    <t>Předmět kontroly</t>
  </si>
  <si>
    <t>Příjemci dotací poskytnutých z vyhlášených programů Ústeckého kraje</t>
  </si>
  <si>
    <t>Dotace EU</t>
  </si>
  <si>
    <t>Příjemci dotací poskytnutých v rámci programů EU se spoluúčastí Ústeckého kraje</t>
  </si>
  <si>
    <t>PO</t>
  </si>
  <si>
    <t>Příspěvkové organizace Ústeckého kraje</t>
  </si>
  <si>
    <t>Dotace ÚK</t>
  </si>
  <si>
    <t>ZPĚT NA NAVIGACI</t>
  </si>
  <si>
    <t>Dotace SR</t>
  </si>
  <si>
    <t>Objem kontrolovaných veřej. prostředků   (tis. Kč)</t>
  </si>
  <si>
    <t>Příjemci dotací poskytnutých ze státního rozpočtu (průtokové dotace)</t>
  </si>
  <si>
    <t>Objem zjištěného porušení rozpočtové kázně              (tis.Kč)</t>
  </si>
  <si>
    <t>Objem zjištěných nedostatků                     (tis. Kč)</t>
  </si>
  <si>
    <t>Kontrola plnění přijatých opatření zjištěných veřejnosprávní kontrolou</t>
  </si>
  <si>
    <t xml:space="preserve">Kontroly hospodaření příspěvkové organizace kraje </t>
  </si>
  <si>
    <t xml:space="preserve">bez nedostatků </t>
  </si>
  <si>
    <t>Státní příspěvek pro zřizovatele zařízení pro dětí vyžadující okamžitou pomoc</t>
  </si>
  <si>
    <t>Dotační program na výměnu zastaralých zdrojů tepla na pevná paliva (kotlíková dotace)</t>
  </si>
  <si>
    <t>Veřejnosprávní kontroly na místě - 2021</t>
  </si>
  <si>
    <t>bez nedostatků</t>
  </si>
  <si>
    <t>Účelová neinvestiční dotace obcím prostřednictvím krajů z rozpočtu MV-GŘ HZS ČR na výdaje jednotek sborů dobrovolných hasičů obcí Č.j. MV-36260-1/PO-IZS-2019, dotace poskytnutá v roce 2020</t>
  </si>
  <si>
    <t>Kontrolami hospodaření u příspěvkových organizací bylo zjišťováno nedodržování povinností stanovených zákonem č. 320/2001 Sb., o finanční kontrole ve veřejné správě a o změně některých zákonů,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byly zjišťovány nedostatky různého charakteru a rozsahu, a to zejména v nedodržování zákona č. 563/1991 Sb., o účetnictví, jeho prováděcí vyhlášky č. 410/2009 Sb. a Českých účetních standardů č. 701 - 710 (různorodost účetních metod, nesprávné oceňování, evidence a účtování majetku, nesprávné časové rozlišení, náležitosti účetních dokladů, správnost účtování, nedostatky v procesu inventarizace, nesrovnalosti v oblasti cestovních náhrad), rozpočtových pravidel ve smyslu zákona č. 250/2000 Sb., o rozpočtových pravidlech územních rozpočtů (hospodaření s fondy), zákona č. 340/2015 Sb., o zvláštních podmínkách účinnosti některých smluv, uveřejňování těchto smluv a registr smluv (zákon o registru smluv) a v neposlední řadě nerespektování pokynů zřizovatele – vnitřních předpisů a pravidel (oblast odpisů, zadávání zakázek, zveřejňování smluv a vyřazování majetku).</t>
  </si>
  <si>
    <t>Poskytovatel nevedl v účetnictví náklady za jednotlivé sociální služby  odděleně od jiných služeb. Uznatelný náklad nebyl uhrazen v době realizace projektu.</t>
  </si>
  <si>
    <t>Poskytovatel nevedl v účetnictví náklady za jednotlivé sociální služby  odděleně od jiných služeb.</t>
  </si>
  <si>
    <t>Uznatelný náklad nebyl uhrazen v době realizace projektu.</t>
  </si>
  <si>
    <t>Program 2019 na podporu nové techniky, výstavby požárních zbrojnic pro jednotky SDH a podporu spolků a veřejně prospěšných organizací působících na poli požární ochrany, ochrany obyvatelstva a ostatních složek IZS dle zákona č. 239/2000 Sb., o integrovaném záchranném systému a o změně některých zákonů, ve znění pozdějších předpisů, z rozpočtu Ústeckého kraje</t>
  </si>
  <si>
    <t>Individuální dotace - KH</t>
  </si>
  <si>
    <t>Účelová dotace poskytnutá na zajištění závazku veřejné služby na zabezpečení lékařské pohotovostní služby 2020</t>
  </si>
  <si>
    <t>Zajištění výkonu regionálních funkcí knihoven v Ústeckém kraji v roce 2020</t>
  </si>
  <si>
    <t>Fond Ústeckého kraje 2019</t>
  </si>
  <si>
    <t>Program obnovy venkova Ústeckého kraje 2020</t>
  </si>
  <si>
    <t>Fond Ústeckého kraje - individuální dotace 2020</t>
  </si>
  <si>
    <t>Fond Ústeckého kraje 2020</t>
  </si>
  <si>
    <t>Fond Ústeckého kraje 2018</t>
  </si>
  <si>
    <t>Program podpory rozvoje zemědělství a venkovských oblastí Ústeckého kraje v roce 2019</t>
  </si>
  <si>
    <t>Program pro rozvoj eko-agro oblastí v Ústeckém kraji,  oblast podpory obnovy krajiny a biodiverzity v roce 2019</t>
  </si>
  <si>
    <t>Program pro rozvoj eko-agro oblastí v Ústeckém kraji, oblast podpory rozvoje EVVO v roce 2019</t>
  </si>
  <si>
    <t>Program pro rozvoj eko-agro oblastí v Ústeckém kraji, oblast podpory rybářství a rybníkářství v roce 2018</t>
  </si>
  <si>
    <t>Program pro rozvoj eko-agro oblastí v Ústeckém kraji, oblast podpory včelařství v roce 2019</t>
  </si>
  <si>
    <t>Program na podporu záchranných stanic na území Ústeckého kraje v roce 2019</t>
  </si>
  <si>
    <t>Fond vodního hospodářství Ústeckého kraje</t>
  </si>
  <si>
    <t>Program pro podporu odpadového hospodářství obcí v Ústeckém kraji na období 2017 až 2025 v roce 2019</t>
  </si>
  <si>
    <t>Program pro podporu odpadového hospodářství obcí v Ústeckém kraji na období 2017 až 2025 v roce 2020</t>
  </si>
  <si>
    <t>Podpora Ústeckého kraje v oblasti prorodinných aktivit 2019</t>
  </si>
  <si>
    <t>Podpora Ústeckého kraje na sociální služby protidrogové politiky 2019</t>
  </si>
  <si>
    <t>Podpora Ústeckého kraje na sociální služby protidrogové politiky 2020</t>
  </si>
  <si>
    <t>Podpora sociálních služeb v rámci projektu POSOSUK 3</t>
  </si>
  <si>
    <t>Dotační program Podpora sociálních služeb v Ústeckém kraji 2019</t>
  </si>
  <si>
    <t>Dotační program Podpora sociálních služeb v Ústeckém kraji 2020</t>
  </si>
  <si>
    <t>Dotační program Podpora vybraných sociálních služeb v Ústeckém kraji 2016</t>
  </si>
  <si>
    <t>Dotační program Podpora vybraných sociálních služeb v Ústeckém kraji 2017</t>
  </si>
  <si>
    <t>Dotační program Podpora vybraných sociálních služeb v Ústeckém kraji 2018</t>
  </si>
  <si>
    <t>Dotační program Podpora Ústeckého kraje na sociální služby  2018 - malý dotační program</t>
  </si>
  <si>
    <t>Dotační program Podpora Ústeckého kraje na sociální služby  2019 - malý dotační program</t>
  </si>
  <si>
    <t>Dotační program Podpora Ústeckého kraje na sociální služby  2020 - malý dotační program</t>
  </si>
  <si>
    <t>Dotační program Podpora rozvoje dobrovolnictví v Ústeckém kraji 2019</t>
  </si>
  <si>
    <t>Program podpory vybavení zařízení sociálních služeb v souvislosti s přechodem na vysílací standard DVB-T2 rok 2020</t>
  </si>
  <si>
    <t>Dotační program Rodinné stříbro Ústeckého kraje 2020</t>
  </si>
  <si>
    <t>Program Podpora aktivit zaměřených na zlepšení zdravotního stavu obyvatel 2019</t>
  </si>
  <si>
    <t>Program Podpora vybraných služeb zdravotní péče 2019</t>
  </si>
  <si>
    <t>Program Podpora aktivit zaměřených na zlepšení zdravotního stavu obyvatel 2020</t>
  </si>
  <si>
    <t>Program Podpora vybraných služeb zdravotní péče 2020</t>
  </si>
  <si>
    <t>Dotační program Program na záchranu a obnovu kulturních památek Ústeckého kraje pro rok 2020</t>
  </si>
  <si>
    <t>Dotační program Program podpory aktivit stálých profesionálních divadelních souborů a hudebních těles působících na území Ústeckého kraje na rok 2020</t>
  </si>
  <si>
    <t>Dotační program PAŽIT 2019 - Podpora mimoškolních ozdravných výchovně vzdělávacích pobytů žáků</t>
  </si>
  <si>
    <t>Dotační program Prevence pro krajské školy 2019</t>
  </si>
  <si>
    <t>Dotační program Podpora mládeže 2019</t>
  </si>
  <si>
    <t>Dotační program Stipendium pro žáky středních škol nezřizovaných Ústeckým kraje - školní rok 2019/2020</t>
  </si>
  <si>
    <t>Dotační program Sport 2019</t>
  </si>
  <si>
    <t>Dotační program Sport 2020</t>
  </si>
  <si>
    <t>Dotační program Podpora začínajících podnikatelů v Ústeckém kraji pro rok 2020</t>
  </si>
  <si>
    <t>Dotační program Podpora začínajících podnikatelů v Ústeckém kraji pro rok 2019</t>
  </si>
  <si>
    <t>Dotační program Podpora začínajících podnikatelů v Ústeckém kraji pro rok 2018</t>
  </si>
  <si>
    <t>Dotační program Asistenční vouchery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</si>
</sst>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 val="single"/>
      <sz val="11"/>
      <color rgb="FF0070C0"/>
      <name val="Arial"/>
      <family val="2"/>
    </font>
    <font>
      <b/>
      <sz val="11"/>
      <color theme="1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justify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/>
    </xf>
    <xf numFmtId="0" fontId="10" fillId="0" borderId="0" xfId="0" applyFont="1"/>
    <xf numFmtId="0" fontId="11" fillId="3" borderId="0" xfId="21" applyFont="1" applyFill="1" applyAlignment="1">
      <alignment horizontal="center" vertical="center"/>
    </xf>
    <xf numFmtId="0" fontId="12" fillId="3" borderId="0" xfId="21" applyFont="1" applyFill="1" applyAlignment="1">
      <alignment horizontal="center" vertical="center"/>
    </xf>
    <xf numFmtId="0" fontId="13" fillId="0" borderId="0" xfId="21" applyFont="1"/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0" fillId="0" borderId="0" xfId="0" applyNumberFormat="1"/>
    <xf numFmtId="0" fontId="1" fillId="0" borderId="5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5" fillId="3" borderId="0" xfId="21" applyFont="1" applyFill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justify"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justify" vertical="justify" wrapText="1"/>
    </xf>
    <xf numFmtId="0" fontId="8" fillId="0" borderId="16" xfId="0" applyFont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4" fillId="0" borderId="6" xfId="2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2" fillId="3" borderId="0" xfId="2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4" fillId="0" borderId="18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165" fontId="0" fillId="0" borderId="0" xfId="0" applyNumberFormat="1"/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vertical="center" wrapText="1"/>
    </xf>
    <xf numFmtId="165" fontId="8" fillId="0" borderId="8" xfId="0" applyNumberFormat="1" applyFont="1" applyBorder="1" applyAlignment="1">
      <alignment horizontal="right" vertical="center"/>
    </xf>
    <xf numFmtId="2" fontId="0" fillId="0" borderId="0" xfId="0" applyNumberFormat="1"/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123825</xdr:colOff>
      <xdr:row>6</xdr:row>
      <xdr:rowOff>66675</xdr:rowOff>
    </xdr:to>
    <xdr:pic>
      <xdr:nvPicPr>
        <xdr:cNvPr id="1267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1910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\Kon\Documents%20and%20Settings\johnova.i\Local%20Settings\Temporary%20Internet%20Files\Content.IE5\M7NE1T14\SV\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kr-ustecky.cz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2"/>
  <sheetViews>
    <sheetView showGridLines="0" tabSelected="1" workbookViewId="0" topLeftCell="A1"/>
  </sheetViews>
  <sheetFormatPr defaultColWidth="9.140625" defaultRowHeight="15"/>
  <cols>
    <col min="1" max="1" width="12.421875" style="0" customWidth="1"/>
    <col min="2" max="2" width="78.57421875" style="0" customWidth="1"/>
    <col min="3" max="3" width="8.8515625" style="0" hidden="1" customWidth="1"/>
    <col min="4" max="4" width="11.57421875" style="0" customWidth="1"/>
    <col min="5" max="5" width="17.00390625" style="0" customWidth="1"/>
  </cols>
  <sheetData>
    <row r="2" ht="18">
      <c r="D2" s="4"/>
    </row>
    <row r="3" spans="2:4" ht="18">
      <c r="B3" s="80"/>
      <c r="C3" s="81"/>
      <c r="D3" s="81"/>
    </row>
    <row r="4" spans="2:4" ht="18">
      <c r="B4" s="80"/>
      <c r="C4" s="81"/>
      <c r="D4" s="81"/>
    </row>
    <row r="5" spans="2:4" ht="18">
      <c r="B5" s="80" t="s">
        <v>20</v>
      </c>
      <c r="C5" s="80"/>
      <c r="D5" s="80"/>
    </row>
    <row r="6" spans="2:4" ht="18">
      <c r="B6" s="80"/>
      <c r="C6" s="81"/>
      <c r="D6" s="81"/>
    </row>
    <row r="9" spans="2:4" ht="15.75">
      <c r="B9" s="5" t="s">
        <v>3</v>
      </c>
      <c r="D9" s="10" t="s">
        <v>8</v>
      </c>
    </row>
    <row r="10" ht="15">
      <c r="D10" s="7"/>
    </row>
    <row r="11" spans="2:4" ht="15.75">
      <c r="B11" s="5" t="s">
        <v>5</v>
      </c>
      <c r="D11" s="10" t="s">
        <v>4</v>
      </c>
    </row>
    <row r="12" ht="15.75">
      <c r="D12" s="10"/>
    </row>
    <row r="13" spans="2:4" ht="15.75">
      <c r="B13" s="5" t="s">
        <v>12</v>
      </c>
      <c r="D13" s="10" t="s">
        <v>10</v>
      </c>
    </row>
    <row r="15" spans="2:4" ht="15.75">
      <c r="B15" s="5" t="s">
        <v>7</v>
      </c>
      <c r="D15" s="10" t="s">
        <v>6</v>
      </c>
    </row>
    <row r="22" ht="15">
      <c r="B22" s="74"/>
    </row>
  </sheetData>
  <mergeCells count="4">
    <mergeCell ref="B4:D4"/>
    <mergeCell ref="B3:D3"/>
    <mergeCell ref="B5:D5"/>
    <mergeCell ref="B6:D6"/>
  </mergeCells>
  <hyperlinks>
    <hyperlink ref="D9" location="'Dotace ÚK'!A1" display="Dotace ÚK"/>
    <hyperlink ref="D11" location="'Dotace EU'!A1" display="Dotace EU"/>
    <hyperlink ref="D15" location="PO!A1" display="PO"/>
    <hyperlink ref="D13" location="'Dotace SR'!A1" display="Dotace SR"/>
  </hyperlinks>
  <printOptions/>
  <pageMargins left="0.7" right="0.7" top="0.787401575" bottom="0.787401575" header="0.3" footer="0.3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8"/>
  <sheetViews>
    <sheetView showGridLines="0" workbookViewId="0" topLeftCell="A1">
      <selection activeCell="F1" sqref="F1"/>
    </sheetView>
  </sheetViews>
  <sheetFormatPr defaultColWidth="9.140625" defaultRowHeight="15"/>
  <cols>
    <col min="1" max="1" width="33.421875" style="60" customWidth="1"/>
    <col min="2" max="2" width="15.57421875" style="0" customWidth="1"/>
    <col min="3" max="3" width="19.28125" style="0" customWidth="1"/>
    <col min="4" max="4" width="15.57421875" style="0" customWidth="1"/>
    <col min="5" max="5" width="16.421875" style="0" customWidth="1"/>
    <col min="6" max="6" width="85.57421875" style="60" customWidth="1"/>
  </cols>
  <sheetData>
    <row r="1" spans="1:6" ht="23.45" customHeight="1">
      <c r="A1" s="63"/>
      <c r="B1" s="6"/>
      <c r="C1" s="6"/>
      <c r="D1" s="6"/>
      <c r="E1" s="6"/>
      <c r="F1" s="59" t="s">
        <v>9</v>
      </c>
    </row>
    <row r="2" ht="23.45" customHeight="1" thickBot="1"/>
    <row r="3" spans="1:6" s="2" customFormat="1" ht="90.75" thickBot="1">
      <c r="A3" s="3" t="s">
        <v>2</v>
      </c>
      <c r="B3" s="3" t="s">
        <v>1</v>
      </c>
      <c r="C3" s="3" t="s">
        <v>11</v>
      </c>
      <c r="D3" s="3" t="s">
        <v>13</v>
      </c>
      <c r="E3" s="3" t="s">
        <v>14</v>
      </c>
      <c r="F3" s="3" t="s">
        <v>0</v>
      </c>
    </row>
    <row r="4" spans="1:6" s="5" customFormat="1" ht="42.75">
      <c r="A4" s="37" t="s">
        <v>49</v>
      </c>
      <c r="B4" s="69">
        <f>5+8</f>
        <v>13</v>
      </c>
      <c r="C4" s="44">
        <f>33882.402+18332.701</f>
        <v>52215.103</v>
      </c>
      <c r="D4" s="44">
        <v>0</v>
      </c>
      <c r="E4" s="44">
        <v>0</v>
      </c>
      <c r="F4" s="64" t="s">
        <v>17</v>
      </c>
    </row>
    <row r="5" spans="1:6" s="5" customFormat="1" ht="42.75">
      <c r="A5" s="37" t="s">
        <v>50</v>
      </c>
      <c r="B5" s="52">
        <f>17+14</f>
        <v>31</v>
      </c>
      <c r="C5" s="27">
        <f>68558.82967+52666.496</f>
        <v>121225.32567</v>
      </c>
      <c r="D5" s="30">
        <v>0</v>
      </c>
      <c r="E5" s="27">
        <v>7571.02412</v>
      </c>
      <c r="F5" s="54" t="s">
        <v>24</v>
      </c>
    </row>
    <row r="6" spans="1:6" s="5" customFormat="1" ht="42.75">
      <c r="A6" s="37" t="s">
        <v>51</v>
      </c>
      <c r="B6" s="53">
        <v>2</v>
      </c>
      <c r="C6" s="26">
        <v>311.149</v>
      </c>
      <c r="D6" s="26">
        <v>0</v>
      </c>
      <c r="E6" s="26">
        <v>0</v>
      </c>
      <c r="F6" s="61" t="s">
        <v>17</v>
      </c>
    </row>
    <row r="7" spans="1:6" s="5" customFormat="1" ht="42.75">
      <c r="A7" s="37" t="s">
        <v>52</v>
      </c>
      <c r="B7" s="32">
        <f>2+1</f>
        <v>3</v>
      </c>
      <c r="C7" s="22">
        <f>488.96+115</f>
        <v>603.96</v>
      </c>
      <c r="D7" s="22">
        <v>0</v>
      </c>
      <c r="E7" s="22">
        <v>455.96</v>
      </c>
      <c r="F7" s="14" t="s">
        <v>25</v>
      </c>
    </row>
    <row r="8" spans="1:6" s="45" customFormat="1" ht="42.75">
      <c r="A8" s="37" t="s">
        <v>53</v>
      </c>
      <c r="B8" s="32">
        <f>3+2</f>
        <v>5</v>
      </c>
      <c r="C8" s="27">
        <f>860.784+437.1</f>
        <v>1297.884</v>
      </c>
      <c r="D8" s="29">
        <v>0</v>
      </c>
      <c r="E8" s="34">
        <v>0</v>
      </c>
      <c r="F8" s="67" t="s">
        <v>17</v>
      </c>
    </row>
    <row r="9" spans="1:6" s="5" customFormat="1" ht="57">
      <c r="A9" s="37" t="s">
        <v>54</v>
      </c>
      <c r="B9" s="32">
        <v>1</v>
      </c>
      <c r="C9" s="24">
        <v>3.81552</v>
      </c>
      <c r="D9" s="24">
        <v>0</v>
      </c>
      <c r="E9" s="24">
        <v>0</v>
      </c>
      <c r="F9" s="25" t="s">
        <v>17</v>
      </c>
    </row>
    <row r="10" spans="1:6" s="5" customFormat="1" ht="57">
      <c r="A10" s="37" t="s">
        <v>55</v>
      </c>
      <c r="B10" s="53">
        <f>1+2</f>
        <v>3</v>
      </c>
      <c r="C10" s="26">
        <f>3.403+63.419</f>
        <v>66.822</v>
      </c>
      <c r="D10" s="26">
        <v>0</v>
      </c>
      <c r="E10" s="26">
        <v>0</v>
      </c>
      <c r="F10" s="61" t="s">
        <v>17</v>
      </c>
    </row>
    <row r="11" spans="1:6" s="5" customFormat="1" ht="57">
      <c r="A11" s="37" t="s">
        <v>56</v>
      </c>
      <c r="B11" s="32">
        <f>8+4</f>
        <v>12</v>
      </c>
      <c r="C11" s="22">
        <f>545.34+698.28</f>
        <v>1243.62</v>
      </c>
      <c r="D11" s="22">
        <v>0</v>
      </c>
      <c r="E11" s="22">
        <v>206.86</v>
      </c>
      <c r="F11" s="14" t="s">
        <v>25</v>
      </c>
    </row>
    <row r="12" spans="1:6" s="5" customFormat="1" ht="42.75">
      <c r="A12" s="37" t="s">
        <v>57</v>
      </c>
      <c r="B12" s="52">
        <v>4</v>
      </c>
      <c r="C12" s="27">
        <v>276</v>
      </c>
      <c r="D12" s="27">
        <v>0</v>
      </c>
      <c r="E12" s="27">
        <v>1.44595</v>
      </c>
      <c r="F12" s="65" t="s">
        <v>26</v>
      </c>
    </row>
    <row r="13" spans="1:6" s="5" customFormat="1" ht="28.5">
      <c r="A13" s="46" t="s">
        <v>45</v>
      </c>
      <c r="B13" s="70">
        <v>2</v>
      </c>
      <c r="C13" s="71">
        <v>52.63</v>
      </c>
      <c r="D13" s="71">
        <v>0</v>
      </c>
      <c r="E13" s="73">
        <v>0</v>
      </c>
      <c r="F13" s="72" t="s">
        <v>17</v>
      </c>
    </row>
    <row r="14" spans="1:6" s="5" customFormat="1" ht="42.75">
      <c r="A14" s="46" t="s">
        <v>46</v>
      </c>
      <c r="B14" s="70">
        <v>1</v>
      </c>
      <c r="C14" s="71">
        <v>180.189</v>
      </c>
      <c r="D14" s="71">
        <v>0</v>
      </c>
      <c r="E14" s="73">
        <v>0</v>
      </c>
      <c r="F14" s="72" t="s">
        <v>17</v>
      </c>
    </row>
    <row r="15" spans="1:6" s="5" customFormat="1" ht="42.75">
      <c r="A15" s="46" t="s">
        <v>47</v>
      </c>
      <c r="B15" s="70">
        <v>2</v>
      </c>
      <c r="C15" s="71">
        <v>605.28362</v>
      </c>
      <c r="D15" s="71">
        <v>0</v>
      </c>
      <c r="E15" s="73">
        <v>0</v>
      </c>
      <c r="F15" s="72" t="s">
        <v>17</v>
      </c>
    </row>
    <row r="16" spans="1:6" s="5" customFormat="1" ht="71.25">
      <c r="A16" s="46" t="s">
        <v>58</v>
      </c>
      <c r="B16" s="70">
        <v>1</v>
      </c>
      <c r="C16" s="71">
        <v>3</v>
      </c>
      <c r="D16" s="71">
        <v>0</v>
      </c>
      <c r="E16" s="73">
        <v>0</v>
      </c>
      <c r="F16" s="72" t="s">
        <v>17</v>
      </c>
    </row>
    <row r="17" spans="1:6" s="5" customFormat="1" ht="28.5">
      <c r="A17" s="46" t="s">
        <v>48</v>
      </c>
      <c r="B17" s="70">
        <v>49</v>
      </c>
      <c r="C17" s="71">
        <v>26889.676310000003</v>
      </c>
      <c r="D17" s="71">
        <v>0</v>
      </c>
      <c r="E17" s="73">
        <v>0</v>
      </c>
      <c r="F17" s="72" t="s">
        <v>17</v>
      </c>
    </row>
    <row r="18" spans="1:6" s="5" customFormat="1" ht="185.25">
      <c r="A18" s="46" t="s">
        <v>27</v>
      </c>
      <c r="B18" s="62">
        <v>6</v>
      </c>
      <c r="C18" s="50">
        <v>10433.216</v>
      </c>
      <c r="D18" s="50">
        <v>0</v>
      </c>
      <c r="E18" s="50">
        <v>0</v>
      </c>
      <c r="F18" s="55" t="s">
        <v>17</v>
      </c>
    </row>
    <row r="19" spans="1:6" s="45" customFormat="1" ht="28.5">
      <c r="A19" s="37" t="s">
        <v>59</v>
      </c>
      <c r="B19" s="32">
        <v>5</v>
      </c>
      <c r="C19" s="34">
        <v>4020.26599</v>
      </c>
      <c r="D19" s="11">
        <v>0</v>
      </c>
      <c r="E19" s="11">
        <v>0</v>
      </c>
      <c r="F19" s="15" t="s">
        <v>17</v>
      </c>
    </row>
    <row r="20" spans="1:6" s="5" customFormat="1" ht="14.25">
      <c r="A20" s="37" t="s">
        <v>28</v>
      </c>
      <c r="B20" s="32">
        <v>2</v>
      </c>
      <c r="C20" s="27">
        <v>632.626</v>
      </c>
      <c r="D20" s="27">
        <v>0</v>
      </c>
      <c r="E20" s="27">
        <v>0</v>
      </c>
      <c r="F20" s="15" t="s">
        <v>17</v>
      </c>
    </row>
    <row r="21" spans="1:6" s="5" customFormat="1" ht="57">
      <c r="A21" s="37" t="s">
        <v>29</v>
      </c>
      <c r="B21" s="32">
        <v>1</v>
      </c>
      <c r="C21" s="27">
        <v>2307.69304</v>
      </c>
      <c r="D21" s="27">
        <v>0</v>
      </c>
      <c r="E21" s="27">
        <v>0</v>
      </c>
      <c r="F21" s="15" t="s">
        <v>17</v>
      </c>
    </row>
    <row r="22" spans="1:6" s="5" customFormat="1" ht="42.75">
      <c r="A22" s="37" t="s">
        <v>60</v>
      </c>
      <c r="B22" s="32">
        <v>1</v>
      </c>
      <c r="C22" s="27">
        <v>250</v>
      </c>
      <c r="D22" s="27">
        <v>0</v>
      </c>
      <c r="E22" s="27">
        <v>0</v>
      </c>
      <c r="F22" s="15" t="s">
        <v>17</v>
      </c>
    </row>
    <row r="23" spans="1:6" s="5" customFormat="1" ht="28.5">
      <c r="A23" s="37" t="s">
        <v>61</v>
      </c>
      <c r="B23" s="32">
        <v>2</v>
      </c>
      <c r="C23" s="27">
        <v>461</v>
      </c>
      <c r="D23" s="27">
        <v>0</v>
      </c>
      <c r="E23" s="27">
        <v>0</v>
      </c>
      <c r="F23" s="15" t="s">
        <v>17</v>
      </c>
    </row>
    <row r="24" spans="1:6" s="5" customFormat="1" ht="42.75">
      <c r="A24" s="37" t="s">
        <v>62</v>
      </c>
      <c r="B24" s="32">
        <v>4</v>
      </c>
      <c r="C24" s="27">
        <f>1431.16+50</f>
        <v>1481.16</v>
      </c>
      <c r="D24" s="27">
        <v>0</v>
      </c>
      <c r="E24" s="27">
        <v>0</v>
      </c>
      <c r="F24" s="15" t="s">
        <v>17</v>
      </c>
    </row>
    <row r="25" spans="1:6" s="5" customFormat="1" ht="28.5">
      <c r="A25" s="37" t="s">
        <v>63</v>
      </c>
      <c r="B25" s="32">
        <v>1</v>
      </c>
      <c r="C25" s="27">
        <v>525</v>
      </c>
      <c r="D25" s="27">
        <v>0</v>
      </c>
      <c r="E25" s="27">
        <v>0</v>
      </c>
      <c r="F25" s="15" t="s">
        <v>17</v>
      </c>
    </row>
    <row r="26" spans="1:6" s="5" customFormat="1" ht="57">
      <c r="A26" s="37" t="s">
        <v>64</v>
      </c>
      <c r="B26" s="32">
        <v>6</v>
      </c>
      <c r="C26" s="27">
        <v>2067.71911</v>
      </c>
      <c r="D26" s="27">
        <v>0</v>
      </c>
      <c r="E26" s="27">
        <v>0</v>
      </c>
      <c r="F26" s="15" t="s">
        <v>17</v>
      </c>
    </row>
    <row r="27" spans="1:6" s="5" customFormat="1" ht="85.5">
      <c r="A27" s="37" t="s">
        <v>65</v>
      </c>
      <c r="B27" s="32">
        <v>2</v>
      </c>
      <c r="C27" s="27">
        <v>3599.13237</v>
      </c>
      <c r="D27" s="27">
        <v>0</v>
      </c>
      <c r="E27" s="27">
        <v>0</v>
      </c>
      <c r="F27" s="16" t="s">
        <v>17</v>
      </c>
    </row>
    <row r="28" spans="1:6" s="5" customFormat="1" ht="42.75">
      <c r="A28" s="37" t="s">
        <v>30</v>
      </c>
      <c r="B28" s="32">
        <v>2</v>
      </c>
      <c r="C28" s="27">
        <v>2296</v>
      </c>
      <c r="D28" s="27">
        <v>0</v>
      </c>
      <c r="E28" s="27">
        <v>0</v>
      </c>
      <c r="F28" s="16" t="s">
        <v>17</v>
      </c>
    </row>
    <row r="29" spans="1:6" s="5" customFormat="1" ht="28.5">
      <c r="A29" s="37" t="s">
        <v>32</v>
      </c>
      <c r="B29" s="32">
        <v>14</v>
      </c>
      <c r="C29" s="22">
        <v>10081.22939</v>
      </c>
      <c r="D29" s="22">
        <v>0</v>
      </c>
      <c r="E29" s="22">
        <v>0</v>
      </c>
      <c r="F29" s="25" t="s">
        <v>17</v>
      </c>
    </row>
    <row r="30" spans="1:6" s="5" customFormat="1" ht="28.5">
      <c r="A30" s="37" t="s">
        <v>33</v>
      </c>
      <c r="B30" s="32">
        <v>6</v>
      </c>
      <c r="C30" s="23">
        <v>979.7922</v>
      </c>
      <c r="D30" s="23">
        <v>0</v>
      </c>
      <c r="E30" s="23">
        <v>0</v>
      </c>
      <c r="F30" s="14" t="s">
        <v>17</v>
      </c>
    </row>
    <row r="31" spans="1:6" s="5" customFormat="1" ht="57">
      <c r="A31" s="46" t="s">
        <v>66</v>
      </c>
      <c r="B31" s="32">
        <v>3</v>
      </c>
      <c r="C31" s="34">
        <v>50.648</v>
      </c>
      <c r="D31" s="50">
        <v>0</v>
      </c>
      <c r="E31" s="50">
        <v>0</v>
      </c>
      <c r="F31" s="51" t="s">
        <v>17</v>
      </c>
    </row>
    <row r="32" spans="1:6" s="5" customFormat="1" ht="28.5">
      <c r="A32" s="37" t="s">
        <v>67</v>
      </c>
      <c r="B32" s="32">
        <v>1</v>
      </c>
      <c r="C32" s="27">
        <v>58.4</v>
      </c>
      <c r="D32" s="11">
        <v>0</v>
      </c>
      <c r="E32" s="11">
        <v>0</v>
      </c>
      <c r="F32" s="15" t="s">
        <v>17</v>
      </c>
    </row>
    <row r="33" spans="1:6" s="5" customFormat="1" ht="28.5">
      <c r="A33" s="37" t="s">
        <v>68</v>
      </c>
      <c r="B33" s="32">
        <v>1</v>
      </c>
      <c r="C33" s="27">
        <v>72.229</v>
      </c>
      <c r="D33" s="11">
        <v>0</v>
      </c>
      <c r="E33" s="11">
        <v>0</v>
      </c>
      <c r="F33" s="15" t="s">
        <v>17</v>
      </c>
    </row>
    <row r="34" spans="1:6" s="5" customFormat="1" ht="57">
      <c r="A34" s="37" t="s">
        <v>69</v>
      </c>
      <c r="B34" s="32">
        <v>1</v>
      </c>
      <c r="C34" s="27">
        <v>153</v>
      </c>
      <c r="D34" s="11">
        <v>0</v>
      </c>
      <c r="E34" s="11">
        <v>0</v>
      </c>
      <c r="F34" s="15" t="s">
        <v>17</v>
      </c>
    </row>
    <row r="35" spans="1:6" s="5" customFormat="1" ht="14.25">
      <c r="A35" s="37" t="s">
        <v>70</v>
      </c>
      <c r="B35" s="32">
        <v>3</v>
      </c>
      <c r="C35" s="27">
        <v>184.977</v>
      </c>
      <c r="D35" s="11">
        <v>0</v>
      </c>
      <c r="E35" s="11">
        <v>0</v>
      </c>
      <c r="F35" s="15" t="s">
        <v>17</v>
      </c>
    </row>
    <row r="36" spans="1:6" s="5" customFormat="1" ht="14.25">
      <c r="A36" s="37" t="s">
        <v>71</v>
      </c>
      <c r="B36" s="32">
        <v>5</v>
      </c>
      <c r="C36" s="23">
        <v>227.828</v>
      </c>
      <c r="D36" s="23">
        <v>0</v>
      </c>
      <c r="E36" s="23">
        <v>0</v>
      </c>
      <c r="F36" s="48" t="s">
        <v>17</v>
      </c>
    </row>
    <row r="37" spans="1:6" s="45" customFormat="1" ht="14.25">
      <c r="A37" s="46" t="s">
        <v>34</v>
      </c>
      <c r="B37" s="32">
        <v>1</v>
      </c>
      <c r="C37" s="34">
        <v>72.45</v>
      </c>
      <c r="D37" s="47">
        <v>0</v>
      </c>
      <c r="E37" s="49">
        <v>0</v>
      </c>
      <c r="F37" s="66" t="s">
        <v>17</v>
      </c>
    </row>
    <row r="38" spans="1:6" s="45" customFormat="1" ht="14.25">
      <c r="A38" s="37" t="s">
        <v>31</v>
      </c>
      <c r="B38" s="32">
        <v>36</v>
      </c>
      <c r="C38" s="27">
        <f>11311.76474+30</f>
        <v>11341.76474</v>
      </c>
      <c r="D38" s="29">
        <v>0</v>
      </c>
      <c r="E38" s="34">
        <v>0</v>
      </c>
      <c r="F38" s="67" t="s">
        <v>17</v>
      </c>
    </row>
    <row r="39" spans="1:6" s="45" customFormat="1" ht="14.25">
      <c r="A39" s="37" t="s">
        <v>35</v>
      </c>
      <c r="B39" s="32">
        <v>1</v>
      </c>
      <c r="C39" s="27">
        <v>150</v>
      </c>
      <c r="D39" s="29">
        <v>0</v>
      </c>
      <c r="E39" s="34">
        <v>0</v>
      </c>
      <c r="F39" s="67" t="s">
        <v>17</v>
      </c>
    </row>
    <row r="40" spans="1:6" s="45" customFormat="1" ht="42.75">
      <c r="A40" s="37" t="s">
        <v>72</v>
      </c>
      <c r="B40" s="32">
        <v>5</v>
      </c>
      <c r="C40" s="27">
        <v>916.86932</v>
      </c>
      <c r="D40" s="29">
        <v>0</v>
      </c>
      <c r="E40" s="34">
        <v>0</v>
      </c>
      <c r="F40" s="67" t="s">
        <v>17</v>
      </c>
    </row>
    <row r="41" spans="1:6" s="45" customFormat="1" ht="42.75">
      <c r="A41" s="37" t="s">
        <v>73</v>
      </c>
      <c r="B41" s="32">
        <v>4</v>
      </c>
      <c r="C41" s="27">
        <v>796.293</v>
      </c>
      <c r="D41" s="29">
        <v>0</v>
      </c>
      <c r="E41" s="34">
        <v>0</v>
      </c>
      <c r="F41" s="67" t="s">
        <v>17</v>
      </c>
    </row>
    <row r="42" spans="1:6" s="45" customFormat="1" ht="42.75">
      <c r="A42" s="37" t="s">
        <v>74</v>
      </c>
      <c r="B42" s="32">
        <v>4</v>
      </c>
      <c r="C42" s="27">
        <v>794.54611</v>
      </c>
      <c r="D42" s="29">
        <v>0</v>
      </c>
      <c r="E42" s="34">
        <v>0</v>
      </c>
      <c r="F42" s="67" t="s">
        <v>17</v>
      </c>
    </row>
    <row r="43" spans="1:6" s="45" customFormat="1" ht="28.5">
      <c r="A43" s="37" t="s">
        <v>75</v>
      </c>
      <c r="B43" s="32">
        <v>1</v>
      </c>
      <c r="C43" s="27">
        <v>133.08</v>
      </c>
      <c r="D43" s="29">
        <v>0</v>
      </c>
      <c r="E43" s="34">
        <v>0</v>
      </c>
      <c r="F43" s="67" t="s">
        <v>17</v>
      </c>
    </row>
    <row r="44" spans="1:6" s="45" customFormat="1" ht="57">
      <c r="A44" s="37" t="s">
        <v>36</v>
      </c>
      <c r="B44" s="32">
        <v>4</v>
      </c>
      <c r="C44" s="27">
        <v>1014.968</v>
      </c>
      <c r="D44" s="29">
        <v>0</v>
      </c>
      <c r="E44" s="34">
        <v>0</v>
      </c>
      <c r="F44" s="67" t="s">
        <v>17</v>
      </c>
    </row>
    <row r="45" spans="1:6" s="45" customFormat="1" ht="57">
      <c r="A45" s="37" t="s">
        <v>37</v>
      </c>
      <c r="B45" s="32">
        <v>3</v>
      </c>
      <c r="C45" s="27">
        <v>324.798</v>
      </c>
      <c r="D45" s="29">
        <v>0</v>
      </c>
      <c r="E45" s="34">
        <v>0</v>
      </c>
      <c r="F45" s="67" t="s">
        <v>17</v>
      </c>
    </row>
    <row r="46" spans="1:6" s="45" customFormat="1" ht="57">
      <c r="A46" s="37" t="s">
        <v>38</v>
      </c>
      <c r="B46" s="32">
        <v>3</v>
      </c>
      <c r="C46" s="27">
        <v>192.8585</v>
      </c>
      <c r="D46" s="29">
        <v>0</v>
      </c>
      <c r="E46" s="34">
        <v>0</v>
      </c>
      <c r="F46" s="67" t="s">
        <v>17</v>
      </c>
    </row>
    <row r="47" spans="1:6" s="45" customFormat="1" ht="57">
      <c r="A47" s="37" t="s">
        <v>39</v>
      </c>
      <c r="B47" s="32">
        <v>1</v>
      </c>
      <c r="C47" s="27">
        <v>63.169</v>
      </c>
      <c r="D47" s="29">
        <v>0</v>
      </c>
      <c r="E47" s="34">
        <v>0</v>
      </c>
      <c r="F47" s="67" t="s">
        <v>17</v>
      </c>
    </row>
    <row r="48" spans="1:6" s="45" customFormat="1" ht="42.75">
      <c r="A48" s="37" t="s">
        <v>40</v>
      </c>
      <c r="B48" s="32">
        <v>10</v>
      </c>
      <c r="C48" s="27">
        <v>207.08752</v>
      </c>
      <c r="D48" s="29">
        <v>0</v>
      </c>
      <c r="E48" s="34">
        <v>0</v>
      </c>
      <c r="F48" s="67" t="s">
        <v>17</v>
      </c>
    </row>
    <row r="49" spans="1:6" s="45" customFormat="1" ht="42.75">
      <c r="A49" s="37" t="s">
        <v>41</v>
      </c>
      <c r="B49" s="32">
        <v>1</v>
      </c>
      <c r="C49" s="27">
        <v>319.096</v>
      </c>
      <c r="D49" s="29">
        <v>0</v>
      </c>
      <c r="E49" s="34">
        <v>0</v>
      </c>
      <c r="F49" s="67" t="s">
        <v>17</v>
      </c>
    </row>
    <row r="50" spans="1:6" s="45" customFormat="1" ht="28.5">
      <c r="A50" s="37" t="s">
        <v>42</v>
      </c>
      <c r="B50" s="32">
        <v>2</v>
      </c>
      <c r="C50" s="27">
        <v>24762.673580000002</v>
      </c>
      <c r="D50" s="29">
        <v>0</v>
      </c>
      <c r="E50" s="34">
        <v>0</v>
      </c>
      <c r="F50" s="67" t="s">
        <v>17</v>
      </c>
    </row>
    <row r="51" spans="1:6" s="45" customFormat="1" ht="57">
      <c r="A51" s="37" t="s">
        <v>43</v>
      </c>
      <c r="B51" s="32">
        <v>3</v>
      </c>
      <c r="C51" s="27">
        <v>1584.923</v>
      </c>
      <c r="D51" s="29">
        <v>0</v>
      </c>
      <c r="E51" s="34">
        <v>0</v>
      </c>
      <c r="F51" s="67" t="s">
        <v>17</v>
      </c>
    </row>
    <row r="52" spans="1:6" s="45" customFormat="1" ht="57.75" thickBot="1">
      <c r="A52" s="38" t="s">
        <v>44</v>
      </c>
      <c r="B52" s="35">
        <v>10</v>
      </c>
      <c r="C52" s="33">
        <v>6019.212320000001</v>
      </c>
      <c r="D52" s="77">
        <v>0</v>
      </c>
      <c r="E52" s="78">
        <v>0</v>
      </c>
      <c r="F52" s="79" t="s">
        <v>17</v>
      </c>
    </row>
    <row r="53" ht="15.75" customHeight="1"/>
    <row r="54" spans="2:5" ht="15">
      <c r="B54" s="68"/>
      <c r="C54" s="68"/>
      <c r="D54" s="68"/>
      <c r="E54" s="68"/>
    </row>
    <row r="56" spans="1:5" ht="15">
      <c r="A56" s="84"/>
      <c r="B56" s="84"/>
      <c r="C56" s="84"/>
      <c r="D56" s="84"/>
      <c r="E56" s="84"/>
    </row>
    <row r="57" spans="3:5" ht="15">
      <c r="C57" s="13"/>
      <c r="D57" s="13"/>
      <c r="E57" s="13"/>
    </row>
    <row r="58" spans="1:5" ht="15">
      <c r="A58" s="82"/>
      <c r="B58" s="83"/>
      <c r="C58" s="83"/>
      <c r="D58" s="83"/>
      <c r="E58" s="83"/>
    </row>
  </sheetData>
  <mergeCells count="2">
    <mergeCell ref="A58:E58"/>
    <mergeCell ref="A56:E56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"/>
  <sheetViews>
    <sheetView showGridLines="0" workbookViewId="0" topLeftCell="A1"/>
  </sheetViews>
  <sheetFormatPr defaultColWidth="9.140625" defaultRowHeight="15"/>
  <cols>
    <col min="1" max="1" width="36.57421875" style="0" customWidth="1"/>
    <col min="2" max="2" width="16.00390625" style="0" customWidth="1"/>
    <col min="3" max="3" width="19.7109375" style="0" customWidth="1"/>
    <col min="4" max="4" width="15.57421875" style="0" customWidth="1"/>
    <col min="5" max="5" width="16.140625" style="0" customWidth="1"/>
    <col min="6" max="6" width="85.57421875" style="0" customWidth="1"/>
  </cols>
  <sheetData>
    <row r="1" spans="1:6" ht="23.45" customHeight="1">
      <c r="A1" s="6"/>
      <c r="B1" s="6"/>
      <c r="C1" s="6"/>
      <c r="D1" s="6"/>
      <c r="E1" s="6"/>
      <c r="F1" s="9" t="s">
        <v>9</v>
      </c>
    </row>
    <row r="2" ht="23.45" customHeight="1" thickBot="1"/>
    <row r="3" spans="1:6" s="2" customFormat="1" ht="90.75" thickBot="1">
      <c r="A3" s="3" t="s">
        <v>2</v>
      </c>
      <c r="B3" s="3" t="s">
        <v>1</v>
      </c>
      <c r="C3" s="3" t="s">
        <v>11</v>
      </c>
      <c r="D3" s="3" t="s">
        <v>13</v>
      </c>
      <c r="E3" s="3" t="s">
        <v>14</v>
      </c>
      <c r="F3" s="3" t="s">
        <v>0</v>
      </c>
    </row>
    <row r="4" spans="1:6" ht="70.5" customHeight="1" thickBot="1">
      <c r="A4" s="39" t="s">
        <v>19</v>
      </c>
      <c r="B4" s="58">
        <v>46</v>
      </c>
      <c r="C4" s="12">
        <v>9591.63252</v>
      </c>
      <c r="D4" s="12">
        <v>0</v>
      </c>
      <c r="E4" s="12">
        <v>0</v>
      </c>
      <c r="F4" s="1" t="s">
        <v>17</v>
      </c>
    </row>
    <row r="5" ht="15">
      <c r="D5" s="13"/>
    </row>
    <row r="6" spans="1:5" ht="15">
      <c r="A6" s="85"/>
      <c r="B6" s="86"/>
      <c r="C6" s="86"/>
      <c r="D6" s="86"/>
      <c r="E6" s="86"/>
    </row>
  </sheetData>
  <mergeCells count="1">
    <mergeCell ref="A6:E6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showGridLines="0" workbookViewId="0" topLeftCell="A1"/>
  </sheetViews>
  <sheetFormatPr defaultColWidth="9.140625" defaultRowHeight="15"/>
  <cols>
    <col min="1" max="1" width="38.421875" style="0" customWidth="1"/>
    <col min="2" max="2" width="15.57421875" style="0" customWidth="1"/>
    <col min="3" max="3" width="20.1406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45" customHeight="1">
      <c r="A1" s="6"/>
      <c r="B1" s="6"/>
      <c r="C1" s="6"/>
      <c r="D1" s="6"/>
      <c r="E1" s="6"/>
      <c r="F1" s="17" t="s">
        <v>9</v>
      </c>
    </row>
    <row r="2" ht="23.45" customHeight="1" thickBot="1"/>
    <row r="3" spans="1:6" s="2" customFormat="1" ht="90.75" thickBot="1">
      <c r="A3" s="3" t="s">
        <v>2</v>
      </c>
      <c r="B3" s="3" t="s">
        <v>1</v>
      </c>
      <c r="C3" s="3" t="s">
        <v>11</v>
      </c>
      <c r="D3" s="3" t="s">
        <v>13</v>
      </c>
      <c r="E3" s="3" t="s">
        <v>14</v>
      </c>
      <c r="F3" s="3" t="s">
        <v>0</v>
      </c>
    </row>
    <row r="4" spans="1:6" s="2" customFormat="1" ht="84" customHeight="1">
      <c r="A4" s="40" t="s">
        <v>18</v>
      </c>
      <c r="B4" s="31">
        <v>3</v>
      </c>
      <c r="C4" s="56">
        <v>36102.24</v>
      </c>
      <c r="D4" s="56">
        <v>0</v>
      </c>
      <c r="E4" s="56">
        <v>0</v>
      </c>
      <c r="F4" s="57" t="s">
        <v>17</v>
      </c>
    </row>
    <row r="5" spans="1:6" ht="111" customHeight="1" thickBot="1">
      <c r="A5" s="41" t="s">
        <v>22</v>
      </c>
      <c r="B5" s="28">
        <v>3</v>
      </c>
      <c r="C5" s="18">
        <v>3531.8950000000004</v>
      </c>
      <c r="D5" s="18">
        <v>0</v>
      </c>
      <c r="E5" s="18">
        <v>0</v>
      </c>
      <c r="F5" s="19" t="s">
        <v>17</v>
      </c>
    </row>
    <row r="11" ht="12.75" customHeight="1"/>
  </sheetData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showGridLines="0" workbookViewId="0" topLeftCell="A1"/>
  </sheetViews>
  <sheetFormatPr defaultColWidth="9.140625" defaultRowHeight="15"/>
  <cols>
    <col min="1" max="1" width="35.421875" style="0" customWidth="1"/>
    <col min="2" max="2" width="15.421875" style="0" customWidth="1"/>
    <col min="3" max="3" width="20.140625" style="0" customWidth="1"/>
    <col min="4" max="5" width="15.57421875" style="0" customWidth="1"/>
    <col min="6" max="6" width="79.00390625" style="0" customWidth="1"/>
  </cols>
  <sheetData>
    <row r="1" spans="1:6" ht="23.45" customHeight="1">
      <c r="A1" s="6"/>
      <c r="B1" s="6"/>
      <c r="C1" s="6"/>
      <c r="D1" s="6"/>
      <c r="E1" s="6"/>
      <c r="F1" s="8" t="s">
        <v>9</v>
      </c>
    </row>
    <row r="2" ht="23.45" customHeight="1" thickBot="1"/>
    <row r="3" spans="1:6" ht="90.75" thickBot="1">
      <c r="A3" s="3" t="s">
        <v>2</v>
      </c>
      <c r="B3" s="3" t="s">
        <v>1</v>
      </c>
      <c r="C3" s="3" t="s">
        <v>11</v>
      </c>
      <c r="D3" s="3" t="s">
        <v>13</v>
      </c>
      <c r="E3" s="3" t="s">
        <v>14</v>
      </c>
      <c r="F3" s="3" t="s">
        <v>0</v>
      </c>
    </row>
    <row r="4" spans="1:6" ht="204">
      <c r="A4" s="42" t="s">
        <v>16</v>
      </c>
      <c r="B4" s="75">
        <v>40</v>
      </c>
      <c r="C4" s="20">
        <v>3858041.9322800003</v>
      </c>
      <c r="D4" s="20">
        <v>135.6595</v>
      </c>
      <c r="E4" s="20">
        <v>18743.776120000002</v>
      </c>
      <c r="F4" s="21" t="s">
        <v>23</v>
      </c>
    </row>
    <row r="5" spans="1:6" ht="91.5" customHeight="1" thickBot="1">
      <c r="A5" s="43" t="s">
        <v>15</v>
      </c>
      <c r="B5" s="76">
        <v>4</v>
      </c>
      <c r="C5" s="33">
        <v>20695.53245</v>
      </c>
      <c r="D5" s="12">
        <v>0</v>
      </c>
      <c r="E5" s="12">
        <v>0</v>
      </c>
      <c r="F5" s="36" t="s">
        <v>21</v>
      </c>
    </row>
  </sheetData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Vokáč Petr</cp:lastModifiedBy>
  <cp:lastPrinted>2021-02-09T07:24:46Z</cp:lastPrinted>
  <dcterms:created xsi:type="dcterms:W3CDTF">2015-03-02T09:22:56Z</dcterms:created>
  <dcterms:modified xsi:type="dcterms:W3CDTF">2022-02-01T13:46:31Z</dcterms:modified>
  <cp:category/>
  <cp:version/>
  <cp:contentType/>
  <cp:contentStatus/>
</cp:coreProperties>
</file>