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405" activeTab="0"/>
  </bookViews>
  <sheets>
    <sheet name="DSO_2020" sheetId="2" r:id="rId1"/>
  </sheets>
  <definedNames>
    <definedName name="_xlnm.Print_Area" localSheetId="0">'DSO_2020'!$A$1:$H$57</definedName>
    <definedName name="_xlnm.Print_Titles" localSheetId="0">'DSO_2020'!$4:$5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<sst xmlns="http://schemas.openxmlformats.org/spreadsheetml/2006/main" count="72" uniqueCount="72">
  <si>
    <t>tis. Kč</t>
  </si>
  <si>
    <t xml:space="preserve">celkem </t>
  </si>
  <si>
    <t>celkem okresy</t>
  </si>
  <si>
    <t>okres Děčín</t>
  </si>
  <si>
    <t>Labské skály</t>
  </si>
  <si>
    <t>Sdružení obcí Benešovska, Benešov nad Ploučnicí</t>
  </si>
  <si>
    <t>Svazek obcí Sever, Lipová</t>
  </si>
  <si>
    <t>Tolštejn, Jiřetín pod Jedlovou</t>
  </si>
  <si>
    <t>Svazek obcí Českého Švýcarska, Růžová</t>
  </si>
  <si>
    <t>Svazek obcí Českokamenicka, Česká Kamenice</t>
  </si>
  <si>
    <t>okres Chomutov</t>
  </si>
  <si>
    <t>Mikroregion Nechranicko, Březno</t>
  </si>
  <si>
    <t>Mikroregion Radonicko, Radonice</t>
  </si>
  <si>
    <t>Svazek obcí Vejprtska, Vejprty</t>
  </si>
  <si>
    <t>Svazek obcí Rozvoj, Hrušovany</t>
  </si>
  <si>
    <t>Mikroregion Lesenská Pláň, Vysoká Pec</t>
  </si>
  <si>
    <t xml:space="preserve">Chomutovsko </t>
  </si>
  <si>
    <t>Cyklostezka Prunéřov-Černovice, Kadaň (15.3.16)</t>
  </si>
  <si>
    <t>okres Litoměřice</t>
  </si>
  <si>
    <t>INTEGRO - Západ Českého středohoří - Poohří, Třebívlice</t>
  </si>
  <si>
    <t>Mikroregion Budyňsko, Budyně nad Ohří</t>
  </si>
  <si>
    <t>Mikroregion České Středohoří, Žitenice</t>
  </si>
  <si>
    <t>Mikroregion Porta Bohemica, Libochovany</t>
  </si>
  <si>
    <t>Sdružení obcí pro nakládání s odpady, Čížkovice</t>
  </si>
  <si>
    <t>Podřipsko, Roudnice n.L.</t>
  </si>
  <si>
    <t>Region Venkov, Hošťka (zrušen)</t>
  </si>
  <si>
    <t>Svazek obcí Úštěcko, Úštěk</t>
  </si>
  <si>
    <t>okres Louny</t>
  </si>
  <si>
    <t>DSO Kontakt (zrušen)</t>
  </si>
  <si>
    <t>Mikroregion Lounské Podlesí, Domoušice</t>
  </si>
  <si>
    <t>Mikroregion Perucko, Peruc</t>
  </si>
  <si>
    <t>Mikroregion Žatecko, Staňkovice</t>
  </si>
  <si>
    <t>Svazek obcí Podbořansko, Vroutek</t>
  </si>
  <si>
    <t>Sdružení obcí Panenský Týnec a Žerotín pro stavbu kanalizace a ČOV EO 600</t>
  </si>
  <si>
    <t xml:space="preserve">Sdružení obcí Peruc a Vrbičany pro odvádění a čištění odpadních vod </t>
  </si>
  <si>
    <t>okres Most</t>
  </si>
  <si>
    <t>Svazek obcí v regionu Krušných hor, Nová Ves v Horách</t>
  </si>
  <si>
    <t>Sdružení obcí v regionu Most - Jih, Most</t>
  </si>
  <si>
    <t>Sdružení obcí Srpina - okres Most, Skršín (zrušen)</t>
  </si>
  <si>
    <t>okres Teplice</t>
  </si>
  <si>
    <t>Mikroregion Cínovec, Dubí</t>
  </si>
  <si>
    <t>Mikroregion Stropník, Duchcov</t>
  </si>
  <si>
    <t>Mikroregion Svornost, Světec</t>
  </si>
  <si>
    <t xml:space="preserve">okres Ústí nad Labem </t>
  </si>
  <si>
    <t>Euroregion Labe,Ústí nad Labem</t>
  </si>
  <si>
    <t>Mikroregion Milada, Trmice</t>
  </si>
  <si>
    <t>Jezero Milada, Ústí nad Labem</t>
  </si>
  <si>
    <t>Zpracoval: ekonomický odbor</t>
  </si>
  <si>
    <t>Mikroregion Velkobřezensko,  Velké Březno (zrušen)</t>
  </si>
  <si>
    <t>Mikroregion Bouřlivák, Košťany (zrušen)</t>
  </si>
  <si>
    <t>číslo organizace</t>
  </si>
  <si>
    <t>Svazek obcí pro silnici II/260, Lovečkovice</t>
  </si>
  <si>
    <t>vodovody, kanalizace</t>
  </si>
  <si>
    <t>dobrovolní hasiči, rozvoj obcí</t>
  </si>
  <si>
    <t>celkem 2021</t>
  </si>
  <si>
    <t>2406</t>
  </si>
  <si>
    <t>3725</t>
  </si>
  <si>
    <t>4402</t>
  </si>
  <si>
    <t>3319</t>
  </si>
  <si>
    <t>4408</t>
  </si>
  <si>
    <t>2321</t>
  </si>
  <si>
    <t>7401</t>
  </si>
  <si>
    <t>3636</t>
  </si>
  <si>
    <t>org</t>
  </si>
  <si>
    <t>par</t>
  </si>
  <si>
    <t>kultura</t>
  </si>
  <si>
    <t>PŘEHLED DOTACÍ POSKYTNUTÝCH DOBROVOLNÝM SVAZKŮM OBCÍ  
Z ROZPOČTU ÚK ZA ROK 2022 A OBDOBÍ  2002-2022</t>
  </si>
  <si>
    <t>celkem 
2002-2022</t>
  </si>
  <si>
    <t>V Ústí nad Labem dne 12. května 2023</t>
  </si>
  <si>
    <t>Rok 2022</t>
  </si>
  <si>
    <t>odpadové hospodářství a životní prostředí</t>
  </si>
  <si>
    <t>Svazek obcí pro sběrné místo (17. 6. 2022, 440 01  Obora 117)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</si>
</sst>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entury Gothic"/>
      <family val="2"/>
    </font>
    <font>
      <sz val="11"/>
      <name val="Century Gothic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color rgb="FFFF000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/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/>
    </border>
    <border>
      <left style="thin">
        <color theme="4" tint="-0.24997000396251678"/>
      </left>
      <right style="thin">
        <color theme="4" tint="-0.24997000396251678"/>
      </right>
      <top/>
      <bottom style="thin">
        <color theme="4" tint="-0.2499700039625167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4">
    <xf numFmtId="0" fontId="0" fillId="0" borderId="0" xfId="0"/>
    <xf numFmtId="0" fontId="2" fillId="0" borderId="0" xfId="20" applyFont="1" applyAlignment="1">
      <alignment wrapText="1"/>
      <protection/>
    </xf>
    <xf numFmtId="0" fontId="2" fillId="0" borderId="0" xfId="20" applyFont="1">
      <alignment/>
      <protection/>
    </xf>
    <xf numFmtId="0" fontId="2" fillId="0" borderId="0" xfId="0" applyFont="1"/>
    <xf numFmtId="0" fontId="3" fillId="0" borderId="0" xfId="20" applyFont="1" applyAlignment="1">
      <alignment wrapText="1"/>
      <protection/>
    </xf>
    <xf numFmtId="0" fontId="3" fillId="0" borderId="0" xfId="20" applyFont="1">
      <alignment/>
      <protection/>
    </xf>
    <xf numFmtId="0" fontId="3" fillId="0" borderId="0" xfId="0" applyFont="1" applyFill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0" xfId="0" applyFont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7" fillId="0" borderId="0" xfId="0" applyFont="1"/>
    <xf numFmtId="3" fontId="7" fillId="0" borderId="0" xfId="0" applyNumberFormat="1" applyFont="1"/>
    <xf numFmtId="3" fontId="8" fillId="0" borderId="0" xfId="0" applyNumberFormat="1" applyFont="1"/>
    <xf numFmtId="0" fontId="8" fillId="0" borderId="0" xfId="0" applyFont="1"/>
    <xf numFmtId="0" fontId="9" fillId="0" borderId="1" xfId="0" applyFont="1" applyBorder="1"/>
    <xf numFmtId="0" fontId="10" fillId="0" borderId="1" xfId="0" applyFont="1" applyBorder="1"/>
    <xf numFmtId="3" fontId="10" fillId="0" borderId="1" xfId="0" applyNumberFormat="1" applyFont="1" applyBorder="1"/>
    <xf numFmtId="0" fontId="7" fillId="0" borderId="0" xfId="20" applyFont="1" applyAlignment="1">
      <alignment wrapText="1"/>
      <protection/>
    </xf>
    <xf numFmtId="0" fontId="7" fillId="0" borderId="0" xfId="20" applyFont="1">
      <alignment/>
      <protection/>
    </xf>
    <xf numFmtId="0" fontId="11" fillId="2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right" vertical="center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Fill="1" applyAlignment="1">
      <alignment horizontal="justify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vertical="center" wrapText="1"/>
    </xf>
    <xf numFmtId="3" fontId="15" fillId="4" borderId="2" xfId="0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right" vertical="center"/>
    </xf>
    <xf numFmtId="3" fontId="15" fillId="3" borderId="2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right" vertical="center" wrapText="1"/>
    </xf>
    <xf numFmtId="3" fontId="2" fillId="0" borderId="0" xfId="0" applyNumberFormat="1" applyFont="1"/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5" fillId="3" borderId="5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2" fillId="0" borderId="0" xfId="20" applyFont="1" applyAlignment="1">
      <alignment horizontal="center" wrapText="1"/>
      <protection/>
    </xf>
    <xf numFmtId="0" fontId="13" fillId="2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361950</xdr:colOff>
      <xdr:row>6</xdr:row>
      <xdr:rowOff>76200</xdr:rowOff>
    </xdr:from>
    <xdr:ext cx="180975" cy="295275"/>
    <xdr:sp macro="" textlink="">
      <xdr:nvSpPr>
        <xdr:cNvPr id="2" name="TextovéPole 1"/>
        <xdr:cNvSpPr txBox="1"/>
      </xdr:nvSpPr>
      <xdr:spPr>
        <a:xfrm>
          <a:off x="5848350" y="1971675"/>
          <a:ext cx="1809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7"/>
  <sheetViews>
    <sheetView showGridLines="0" tabSelected="1" workbookViewId="0" topLeftCell="A1">
      <selection activeCell="A2" sqref="A2:H2"/>
    </sheetView>
  </sheetViews>
  <sheetFormatPr defaultColWidth="9.140625" defaultRowHeight="15"/>
  <cols>
    <col min="1" max="1" width="35.8515625" style="1" customWidth="1"/>
    <col min="2" max="2" width="14.7109375" style="1" hidden="1" customWidth="1"/>
    <col min="3" max="3" width="11.57421875" style="2" customWidth="1"/>
    <col min="4" max="5" width="11.00390625" style="2" customWidth="1"/>
    <col min="6" max="6" width="12.8515625" style="2" customWidth="1"/>
    <col min="7" max="7" width="7.57421875" style="2" bestFit="1" customWidth="1"/>
    <col min="8" max="8" width="14.00390625" style="2" customWidth="1"/>
    <col min="9" max="9" width="14.00390625" style="12" hidden="1" customWidth="1"/>
    <col min="10" max="14" width="9.140625" style="3" customWidth="1"/>
    <col min="15" max="17" width="9.140625" style="3" hidden="1" customWidth="1"/>
    <col min="18" max="16384" width="9.140625" style="3" customWidth="1"/>
  </cols>
  <sheetData>
    <row r="1" spans="1:8" ht="15">
      <c r="A1" s="19"/>
      <c r="B1" s="19"/>
      <c r="C1" s="20"/>
      <c r="D1" s="20"/>
      <c r="E1" s="20"/>
      <c r="F1" s="20"/>
      <c r="G1" s="20"/>
      <c r="H1" s="40"/>
    </row>
    <row r="2" spans="1:8" ht="32.25" customHeight="1">
      <c r="A2" s="46" t="s">
        <v>66</v>
      </c>
      <c r="B2" s="46"/>
      <c r="C2" s="46"/>
      <c r="D2" s="46"/>
      <c r="E2" s="46"/>
      <c r="F2" s="46"/>
      <c r="G2" s="46"/>
      <c r="H2" s="46"/>
    </row>
    <row r="3" spans="1:8" ht="15">
      <c r="A3" s="19"/>
      <c r="B3" s="19"/>
      <c r="C3" s="47"/>
      <c r="D3" s="47"/>
      <c r="E3" s="47"/>
      <c r="F3" s="47"/>
      <c r="G3" s="47"/>
      <c r="H3" s="21" t="s">
        <v>0</v>
      </c>
    </row>
    <row r="4" spans="1:8" ht="15" customHeight="1">
      <c r="A4" s="34"/>
      <c r="B4" s="52" t="s">
        <v>50</v>
      </c>
      <c r="C4" s="48" t="s">
        <v>69</v>
      </c>
      <c r="D4" s="49"/>
      <c r="E4" s="49"/>
      <c r="F4" s="49"/>
      <c r="G4" s="49"/>
      <c r="H4" s="50" t="s">
        <v>67</v>
      </c>
    </row>
    <row r="5" spans="1:9" ht="54.75" customHeight="1">
      <c r="A5" s="22"/>
      <c r="B5" s="53"/>
      <c r="C5" s="23" t="s">
        <v>53</v>
      </c>
      <c r="D5" s="23" t="s">
        <v>52</v>
      </c>
      <c r="E5" s="23" t="s">
        <v>65</v>
      </c>
      <c r="F5" s="23" t="s">
        <v>70</v>
      </c>
      <c r="G5" s="24" t="s">
        <v>1</v>
      </c>
      <c r="H5" s="51"/>
      <c r="I5" s="12" t="s">
        <v>54</v>
      </c>
    </row>
    <row r="6" spans="1:16" ht="17.25">
      <c r="A6" s="35" t="s">
        <v>2</v>
      </c>
      <c r="B6" s="35"/>
      <c r="C6" s="36">
        <f>C7+C14+C22+C32+C41+C45+C50</f>
        <v>50</v>
      </c>
      <c r="D6" s="36">
        <f>D7+D14+D22+D32+D41+D45+D50</f>
        <v>3439</v>
      </c>
      <c r="E6" s="36">
        <f>E7+E14+E22+E32+E41+E45+E50</f>
        <v>30</v>
      </c>
      <c r="F6" s="36">
        <f>F7+F14+F22+F32+F41+F45+F50</f>
        <v>941</v>
      </c>
      <c r="G6" s="36">
        <f>SUM(C6:F6)</f>
        <v>4460</v>
      </c>
      <c r="H6" s="36">
        <f>39657+G6</f>
        <v>44117</v>
      </c>
      <c r="I6" s="13">
        <v>5140</v>
      </c>
      <c r="J6" s="41"/>
      <c r="L6" s="9"/>
      <c r="M6" s="10"/>
      <c r="N6" s="11"/>
      <c r="O6" s="11" t="s">
        <v>63</v>
      </c>
      <c r="P6" s="11" t="s">
        <v>64</v>
      </c>
    </row>
    <row r="7" spans="1:17" ht="16.5">
      <c r="A7" s="37" t="s">
        <v>3</v>
      </c>
      <c r="B7" s="37"/>
      <c r="C7" s="38">
        <f>SUM(C8:C13)</f>
        <v>0</v>
      </c>
      <c r="D7" s="38">
        <f>SUM(D8:D13)</f>
        <v>0</v>
      </c>
      <c r="E7" s="38">
        <v>0</v>
      </c>
      <c r="F7" s="38">
        <f>SUM(F8:F13)</f>
        <v>0</v>
      </c>
      <c r="G7" s="38">
        <f aca="true" t="shared" si="0" ref="G7:G23">SUM(C7:F7)</f>
        <v>0</v>
      </c>
      <c r="H7" s="39">
        <f>7125+G7</f>
        <v>7125</v>
      </c>
      <c r="I7" s="12">
        <v>496</v>
      </c>
      <c r="O7" s="16" t="s">
        <v>55</v>
      </c>
      <c r="P7" s="17" t="s">
        <v>56</v>
      </c>
      <c r="Q7" s="18">
        <v>940840</v>
      </c>
    </row>
    <row r="8" spans="1:17" ht="16.5">
      <c r="A8" s="25" t="s">
        <v>4</v>
      </c>
      <c r="B8" s="25"/>
      <c r="C8" s="26"/>
      <c r="D8" s="26"/>
      <c r="E8" s="26"/>
      <c r="F8" s="26"/>
      <c r="G8" s="38">
        <f t="shared" si="0"/>
        <v>0</v>
      </c>
      <c r="H8" s="27">
        <f>2396+G8</f>
        <v>2396</v>
      </c>
      <c r="I8" s="12">
        <v>0</v>
      </c>
      <c r="O8" s="16" t="s">
        <v>57</v>
      </c>
      <c r="P8" s="17" t="s">
        <v>58</v>
      </c>
      <c r="Q8" s="18">
        <v>30000</v>
      </c>
    </row>
    <row r="9" spans="1:17" ht="27">
      <c r="A9" s="25" t="s">
        <v>5</v>
      </c>
      <c r="B9" s="25"/>
      <c r="C9" s="28"/>
      <c r="D9" s="28"/>
      <c r="E9" s="28"/>
      <c r="F9" s="28"/>
      <c r="G9" s="38">
        <f t="shared" si="0"/>
        <v>0</v>
      </c>
      <c r="H9" s="27">
        <f>0+G9</f>
        <v>0</v>
      </c>
      <c r="I9" s="12">
        <v>0</v>
      </c>
      <c r="O9" s="16" t="s">
        <v>59</v>
      </c>
      <c r="P9" s="17" t="s">
        <v>60</v>
      </c>
      <c r="Q9" s="18">
        <v>3439568</v>
      </c>
    </row>
    <row r="10" spans="1:17" s="8" customFormat="1" ht="15">
      <c r="A10" s="25" t="s">
        <v>6</v>
      </c>
      <c r="B10" s="25">
        <v>1403</v>
      </c>
      <c r="C10" s="28"/>
      <c r="D10" s="28"/>
      <c r="E10" s="28"/>
      <c r="F10" s="28"/>
      <c r="G10" s="38">
        <f t="shared" si="0"/>
        <v>0</v>
      </c>
      <c r="H10" s="27">
        <f>996+G10</f>
        <v>996</v>
      </c>
      <c r="I10" s="15">
        <v>496</v>
      </c>
      <c r="O10" s="16" t="s">
        <v>61</v>
      </c>
      <c r="P10" s="17" t="s">
        <v>62</v>
      </c>
      <c r="Q10" s="18">
        <v>50000</v>
      </c>
    </row>
    <row r="11" spans="1:9" ht="15">
      <c r="A11" s="25" t="s">
        <v>7</v>
      </c>
      <c r="B11" s="25"/>
      <c r="C11" s="28"/>
      <c r="D11" s="28"/>
      <c r="E11" s="28"/>
      <c r="F11" s="28"/>
      <c r="G11" s="38">
        <f t="shared" si="0"/>
        <v>0</v>
      </c>
      <c r="H11" s="27">
        <f>2328+G11</f>
        <v>2328</v>
      </c>
      <c r="I11" s="12">
        <v>0</v>
      </c>
    </row>
    <row r="12" spans="1:9" ht="27">
      <c r="A12" s="25" t="s">
        <v>8</v>
      </c>
      <c r="B12" s="25"/>
      <c r="C12" s="28"/>
      <c r="D12" s="28"/>
      <c r="E12" s="28"/>
      <c r="F12" s="28"/>
      <c r="G12" s="38">
        <f t="shared" si="0"/>
        <v>0</v>
      </c>
      <c r="H12" s="27">
        <f>745+G12</f>
        <v>745</v>
      </c>
      <c r="I12" s="12">
        <v>0</v>
      </c>
    </row>
    <row r="13" spans="1:9" ht="27">
      <c r="A13" s="25" t="s">
        <v>9</v>
      </c>
      <c r="B13" s="25"/>
      <c r="C13" s="28"/>
      <c r="D13" s="28"/>
      <c r="E13" s="28"/>
      <c r="F13" s="28"/>
      <c r="G13" s="38">
        <f t="shared" si="0"/>
        <v>0</v>
      </c>
      <c r="H13" s="27">
        <v>490</v>
      </c>
      <c r="I13" s="12">
        <v>0</v>
      </c>
    </row>
    <row r="14" spans="1:9" ht="15">
      <c r="A14" s="37" t="s">
        <v>10</v>
      </c>
      <c r="B14" s="37"/>
      <c r="C14" s="38">
        <f>SUM(C15:C21)</f>
        <v>0</v>
      </c>
      <c r="D14" s="38">
        <f>SUM(D15:D21)</f>
        <v>0</v>
      </c>
      <c r="E14" s="38">
        <v>0</v>
      </c>
      <c r="F14" s="38">
        <f>SUM(F15:F21)</f>
        <v>941</v>
      </c>
      <c r="G14" s="38">
        <f>SUM(C14:F14)</f>
        <v>941</v>
      </c>
      <c r="H14" s="39">
        <f>5535+G14</f>
        <v>6476</v>
      </c>
      <c r="I14" s="12">
        <v>0</v>
      </c>
    </row>
    <row r="15" spans="1:9" ht="15">
      <c r="A15" s="25" t="s">
        <v>11</v>
      </c>
      <c r="B15" s="25"/>
      <c r="C15" s="28"/>
      <c r="D15" s="28"/>
      <c r="E15" s="28"/>
      <c r="F15" s="28"/>
      <c r="G15" s="38">
        <f t="shared" si="0"/>
        <v>0</v>
      </c>
      <c r="H15" s="27">
        <v>1414</v>
      </c>
      <c r="I15" s="12">
        <v>0</v>
      </c>
    </row>
    <row r="16" spans="1:9" ht="15">
      <c r="A16" s="25" t="s">
        <v>12</v>
      </c>
      <c r="B16" s="25"/>
      <c r="C16" s="28"/>
      <c r="D16" s="28"/>
      <c r="E16" s="28"/>
      <c r="F16" s="28"/>
      <c r="G16" s="38">
        <f t="shared" si="0"/>
        <v>0</v>
      </c>
      <c r="H16" s="27">
        <v>1306</v>
      </c>
      <c r="I16" s="12">
        <v>0</v>
      </c>
    </row>
    <row r="17" spans="1:9" ht="15">
      <c r="A17" s="25" t="s">
        <v>13</v>
      </c>
      <c r="B17" s="25"/>
      <c r="C17" s="28"/>
      <c r="D17" s="28"/>
      <c r="E17" s="28"/>
      <c r="F17" s="28"/>
      <c r="G17" s="38">
        <f t="shared" si="0"/>
        <v>0</v>
      </c>
      <c r="H17" s="27">
        <v>1650</v>
      </c>
      <c r="I17" s="12">
        <v>0</v>
      </c>
    </row>
    <row r="18" spans="1:9" ht="15">
      <c r="A18" s="25" t="s">
        <v>14</v>
      </c>
      <c r="B18" s="25"/>
      <c r="C18" s="28"/>
      <c r="D18" s="28"/>
      <c r="E18" s="28"/>
      <c r="F18" s="28"/>
      <c r="G18" s="38">
        <f t="shared" si="0"/>
        <v>0</v>
      </c>
      <c r="H18" s="27">
        <v>463</v>
      </c>
      <c r="I18" s="12">
        <v>0</v>
      </c>
    </row>
    <row r="19" spans="1:9" ht="27">
      <c r="A19" s="25" t="s">
        <v>15</v>
      </c>
      <c r="B19" s="25"/>
      <c r="C19" s="28"/>
      <c r="D19" s="28"/>
      <c r="E19" s="28"/>
      <c r="F19" s="28"/>
      <c r="G19" s="38">
        <f t="shared" si="0"/>
        <v>0</v>
      </c>
      <c r="H19" s="27">
        <v>101</v>
      </c>
      <c r="I19" s="12">
        <v>0</v>
      </c>
    </row>
    <row r="20" spans="1:9" ht="15">
      <c r="A20" s="25" t="s">
        <v>16</v>
      </c>
      <c r="B20" s="25"/>
      <c r="C20" s="28"/>
      <c r="D20" s="28"/>
      <c r="E20" s="28"/>
      <c r="F20" s="28">
        <f>941</f>
        <v>941</v>
      </c>
      <c r="G20" s="38">
        <f t="shared" si="0"/>
        <v>941</v>
      </c>
      <c r="H20" s="27">
        <f>336+G20</f>
        <v>1277</v>
      </c>
      <c r="I20" s="12">
        <v>0</v>
      </c>
    </row>
    <row r="21" spans="1:9" ht="27">
      <c r="A21" s="25" t="s">
        <v>17</v>
      </c>
      <c r="B21" s="25"/>
      <c r="C21" s="28"/>
      <c r="D21" s="28"/>
      <c r="E21" s="28"/>
      <c r="F21" s="28"/>
      <c r="G21" s="38">
        <f t="shared" si="0"/>
        <v>0</v>
      </c>
      <c r="H21" s="27">
        <v>0</v>
      </c>
      <c r="I21" s="12">
        <v>0</v>
      </c>
    </row>
    <row r="22" spans="1:9" ht="15">
      <c r="A22" s="37" t="s">
        <v>18</v>
      </c>
      <c r="B22" s="37"/>
      <c r="C22" s="38">
        <f>SUM(C23:C31)</f>
        <v>0</v>
      </c>
      <c r="D22" s="38">
        <f aca="true" t="shared" si="1" ref="D22:F22">SUM(D23:D31)</f>
        <v>0</v>
      </c>
      <c r="E22" s="38">
        <f>SUM(E23:E31)</f>
        <v>0</v>
      </c>
      <c r="F22" s="38">
        <f t="shared" si="1"/>
        <v>0</v>
      </c>
      <c r="G22" s="38">
        <f t="shared" si="0"/>
        <v>0</v>
      </c>
      <c r="H22" s="39">
        <f>5500+G22</f>
        <v>5500</v>
      </c>
      <c r="I22" s="12">
        <v>130</v>
      </c>
    </row>
    <row r="23" spans="1:9" ht="27">
      <c r="A23" s="25" t="s">
        <v>19</v>
      </c>
      <c r="B23" s="25"/>
      <c r="C23" s="28"/>
      <c r="D23" s="28"/>
      <c r="E23" s="28"/>
      <c r="F23" s="28"/>
      <c r="G23" s="38">
        <f t="shared" si="0"/>
        <v>0</v>
      </c>
      <c r="H23" s="27">
        <v>2339</v>
      </c>
      <c r="I23" s="12">
        <v>0</v>
      </c>
    </row>
    <row r="24" spans="1:9" ht="27">
      <c r="A24" s="25" t="s">
        <v>20</v>
      </c>
      <c r="B24" s="25"/>
      <c r="C24" s="28"/>
      <c r="D24" s="28"/>
      <c r="E24" s="28"/>
      <c r="F24" s="28"/>
      <c r="G24" s="38">
        <f aca="true" t="shared" si="2" ref="G24:G54">SUM(C24:F24)</f>
        <v>0</v>
      </c>
      <c r="H24" s="27">
        <v>610</v>
      </c>
      <c r="I24" s="12">
        <v>0</v>
      </c>
    </row>
    <row r="25" spans="1:9" ht="27">
      <c r="A25" s="25" t="s">
        <v>21</v>
      </c>
      <c r="B25" s="25"/>
      <c r="C25" s="28"/>
      <c r="D25" s="28"/>
      <c r="E25" s="28"/>
      <c r="F25" s="28"/>
      <c r="G25" s="38">
        <f t="shared" si="2"/>
        <v>0</v>
      </c>
      <c r="H25" s="27">
        <v>343</v>
      </c>
      <c r="I25" s="12">
        <v>0</v>
      </c>
    </row>
    <row r="26" spans="1:9" ht="27">
      <c r="A26" s="25" t="s">
        <v>22</v>
      </c>
      <c r="B26" s="25"/>
      <c r="C26" s="28"/>
      <c r="D26" s="28"/>
      <c r="E26" s="28"/>
      <c r="F26" s="28"/>
      <c r="G26" s="38">
        <f t="shared" si="2"/>
        <v>0</v>
      </c>
      <c r="H26" s="27">
        <v>284</v>
      </c>
      <c r="I26" s="12">
        <v>0</v>
      </c>
    </row>
    <row r="27" spans="1:9" ht="27">
      <c r="A27" s="25" t="s">
        <v>23</v>
      </c>
      <c r="B27" s="25"/>
      <c r="C27" s="28"/>
      <c r="D27" s="28"/>
      <c r="E27" s="28"/>
      <c r="F27" s="28"/>
      <c r="G27" s="38">
        <f t="shared" si="2"/>
        <v>0</v>
      </c>
      <c r="H27" s="27">
        <v>0</v>
      </c>
      <c r="I27" s="12">
        <v>0</v>
      </c>
    </row>
    <row r="28" spans="1:9" ht="15">
      <c r="A28" s="25" t="s">
        <v>24</v>
      </c>
      <c r="B28" s="25"/>
      <c r="C28" s="28"/>
      <c r="D28" s="28"/>
      <c r="E28" s="28"/>
      <c r="F28" s="28"/>
      <c r="G28" s="38">
        <f t="shared" si="2"/>
        <v>0</v>
      </c>
      <c r="H28" s="27">
        <v>1173</v>
      </c>
      <c r="I28" s="12">
        <v>0</v>
      </c>
    </row>
    <row r="29" spans="1:9" ht="15">
      <c r="A29" s="25" t="s">
        <v>25</v>
      </c>
      <c r="B29" s="25"/>
      <c r="C29" s="28"/>
      <c r="D29" s="28"/>
      <c r="E29" s="28"/>
      <c r="F29" s="28"/>
      <c r="G29" s="38">
        <f t="shared" si="2"/>
        <v>0</v>
      </c>
      <c r="H29" s="27">
        <v>426</v>
      </c>
      <c r="I29" s="12">
        <v>0</v>
      </c>
    </row>
    <row r="30" spans="1:9" ht="15">
      <c r="A30" s="25" t="s">
        <v>26</v>
      </c>
      <c r="B30" s="25"/>
      <c r="C30" s="28"/>
      <c r="D30" s="28"/>
      <c r="E30" s="28"/>
      <c r="F30" s="28"/>
      <c r="G30" s="38">
        <f t="shared" si="2"/>
        <v>0</v>
      </c>
      <c r="H30" s="27">
        <v>0</v>
      </c>
      <c r="I30" s="12">
        <v>0</v>
      </c>
    </row>
    <row r="31" spans="1:9" ht="27">
      <c r="A31" s="29" t="s">
        <v>51</v>
      </c>
      <c r="B31" s="29">
        <v>3416</v>
      </c>
      <c r="C31" s="28"/>
      <c r="D31" s="28"/>
      <c r="E31" s="28"/>
      <c r="F31" s="28"/>
      <c r="G31" s="38">
        <f t="shared" si="2"/>
        <v>0</v>
      </c>
      <c r="H31" s="27">
        <v>255</v>
      </c>
      <c r="I31" s="12">
        <v>130</v>
      </c>
    </row>
    <row r="32" spans="1:9" ht="15">
      <c r="A32" s="37" t="s">
        <v>27</v>
      </c>
      <c r="B32" s="37"/>
      <c r="C32" s="38">
        <f>SUM(C33:C39)</f>
        <v>0</v>
      </c>
      <c r="D32" s="39">
        <f>SUM(D33:D39)</f>
        <v>3439</v>
      </c>
      <c r="E32" s="39">
        <f>SUM(E33:E39)</f>
        <v>30</v>
      </c>
      <c r="F32" s="39">
        <f>SUM(F33:F39)</f>
        <v>0</v>
      </c>
      <c r="G32" s="39">
        <f>SUM(C32:F32)</f>
        <v>3469</v>
      </c>
      <c r="H32" s="39">
        <f>10883+G32</f>
        <v>14352</v>
      </c>
      <c r="I32" s="13">
        <v>4464</v>
      </c>
    </row>
    <row r="33" spans="1:9" ht="15">
      <c r="A33" s="25" t="s">
        <v>28</v>
      </c>
      <c r="B33" s="25"/>
      <c r="C33" s="28"/>
      <c r="D33" s="30"/>
      <c r="E33" s="30"/>
      <c r="F33" s="30"/>
      <c r="G33" s="39">
        <f t="shared" si="2"/>
        <v>0</v>
      </c>
      <c r="H33" s="27">
        <v>335</v>
      </c>
      <c r="I33" s="13">
        <v>0</v>
      </c>
    </row>
    <row r="34" spans="1:9" ht="27">
      <c r="A34" s="25" t="s">
        <v>29</v>
      </c>
      <c r="B34" s="25"/>
      <c r="C34" s="28"/>
      <c r="D34" s="30"/>
      <c r="E34" s="30">
        <v>30</v>
      </c>
      <c r="F34" s="30"/>
      <c r="G34" s="39">
        <f t="shared" si="2"/>
        <v>30</v>
      </c>
      <c r="H34" s="27">
        <f>2569+G34</f>
        <v>2599</v>
      </c>
      <c r="I34" s="13">
        <v>0</v>
      </c>
    </row>
    <row r="35" spans="1:9" ht="15">
      <c r="A35" s="25" t="s">
        <v>30</v>
      </c>
      <c r="B35" s="25"/>
      <c r="C35" s="28"/>
      <c r="D35" s="30"/>
      <c r="E35" s="30"/>
      <c r="F35" s="30"/>
      <c r="G35" s="39">
        <f t="shared" si="2"/>
        <v>0</v>
      </c>
      <c r="H35" s="27">
        <v>1650</v>
      </c>
      <c r="I35" s="13">
        <v>0</v>
      </c>
    </row>
    <row r="36" spans="1:9" ht="15">
      <c r="A36" s="25" t="s">
        <v>31</v>
      </c>
      <c r="B36" s="25"/>
      <c r="C36" s="28"/>
      <c r="D36" s="30"/>
      <c r="E36" s="30"/>
      <c r="F36" s="30"/>
      <c r="G36" s="39">
        <f t="shared" si="2"/>
        <v>0</v>
      </c>
      <c r="H36" s="27">
        <v>1059</v>
      </c>
      <c r="I36" s="13">
        <v>0</v>
      </c>
    </row>
    <row r="37" spans="1:9" ht="15">
      <c r="A37" s="25" t="s">
        <v>32</v>
      </c>
      <c r="B37" s="25"/>
      <c r="C37" s="28"/>
      <c r="D37" s="30"/>
      <c r="E37" s="30"/>
      <c r="F37" s="30"/>
      <c r="G37" s="39">
        <f t="shared" si="2"/>
        <v>0</v>
      </c>
      <c r="H37" s="27">
        <v>706</v>
      </c>
      <c r="I37" s="13">
        <v>0</v>
      </c>
    </row>
    <row r="38" spans="1:9" s="8" customFormat="1" ht="40.5">
      <c r="A38" s="25" t="s">
        <v>33</v>
      </c>
      <c r="B38" s="25">
        <v>4408</v>
      </c>
      <c r="C38" s="31"/>
      <c r="D38" s="30">
        <v>3439</v>
      </c>
      <c r="E38" s="27"/>
      <c r="F38" s="27"/>
      <c r="G38" s="39">
        <f t="shared" si="2"/>
        <v>3439</v>
      </c>
      <c r="H38" s="27">
        <v>866</v>
      </c>
      <c r="I38" s="14">
        <v>866</v>
      </c>
    </row>
    <row r="39" spans="1:9" s="8" customFormat="1" ht="27">
      <c r="A39" s="43" t="s">
        <v>34</v>
      </c>
      <c r="B39" s="25">
        <v>4409</v>
      </c>
      <c r="C39" s="31"/>
      <c r="D39" s="27"/>
      <c r="E39" s="27"/>
      <c r="F39" s="27"/>
      <c r="G39" s="39">
        <f>SUM(C39:F39)</f>
        <v>0</v>
      </c>
      <c r="H39" s="27">
        <v>3598</v>
      </c>
      <c r="I39" s="14">
        <v>3598</v>
      </c>
    </row>
    <row r="40" spans="1:8" s="8" customFormat="1" ht="27">
      <c r="A40" s="45" t="s">
        <v>71</v>
      </c>
      <c r="B40" s="42">
        <v>4410</v>
      </c>
      <c r="C40" s="31"/>
      <c r="D40" s="27"/>
      <c r="E40" s="27"/>
      <c r="F40" s="27"/>
      <c r="G40" s="39">
        <f>SUM(C40:F40)</f>
        <v>0</v>
      </c>
      <c r="H40" s="27">
        <v>0</v>
      </c>
    </row>
    <row r="41" spans="1:9" ht="15">
      <c r="A41" s="44" t="s">
        <v>35</v>
      </c>
      <c r="B41" s="37"/>
      <c r="C41" s="38">
        <f>SUM(C42:C44)</f>
        <v>0</v>
      </c>
      <c r="D41" s="39">
        <f>SUM(D42:D44)</f>
        <v>0</v>
      </c>
      <c r="E41" s="39">
        <v>0</v>
      </c>
      <c r="F41" s="39">
        <f>SUM(F42:F44)</f>
        <v>0</v>
      </c>
      <c r="G41" s="39">
        <f>SUM(C41:F41)</f>
        <v>0</v>
      </c>
      <c r="H41" s="39">
        <f>1227+G41</f>
        <v>1227</v>
      </c>
      <c r="I41" s="13">
        <v>0</v>
      </c>
    </row>
    <row r="42" spans="1:9" ht="27">
      <c r="A42" s="25" t="s">
        <v>36</v>
      </c>
      <c r="B42" s="25"/>
      <c r="C42" s="28"/>
      <c r="D42" s="28"/>
      <c r="E42" s="28"/>
      <c r="F42" s="28"/>
      <c r="G42" s="38">
        <f t="shared" si="2"/>
        <v>0</v>
      </c>
      <c r="H42" s="27">
        <v>440</v>
      </c>
      <c r="I42" s="12">
        <v>0</v>
      </c>
    </row>
    <row r="43" spans="1:9" ht="27">
      <c r="A43" s="25" t="s">
        <v>37</v>
      </c>
      <c r="B43" s="25"/>
      <c r="C43" s="28"/>
      <c r="D43" s="28"/>
      <c r="E43" s="28"/>
      <c r="F43" s="28"/>
      <c r="G43" s="38">
        <f t="shared" si="2"/>
        <v>0</v>
      </c>
      <c r="H43" s="27">
        <v>299</v>
      </c>
      <c r="I43" s="12">
        <v>0</v>
      </c>
    </row>
    <row r="44" spans="1:9" ht="27">
      <c r="A44" s="25" t="s">
        <v>38</v>
      </c>
      <c r="B44" s="25"/>
      <c r="C44" s="28"/>
      <c r="D44" s="28"/>
      <c r="E44" s="28"/>
      <c r="F44" s="28"/>
      <c r="G44" s="38">
        <f t="shared" si="2"/>
        <v>0</v>
      </c>
      <c r="H44" s="27">
        <v>428</v>
      </c>
      <c r="I44" s="12">
        <v>0</v>
      </c>
    </row>
    <row r="45" spans="1:9" ht="15">
      <c r="A45" s="37" t="s">
        <v>39</v>
      </c>
      <c r="B45" s="37"/>
      <c r="C45" s="38">
        <f>SUM(C46:C49)</f>
        <v>0</v>
      </c>
      <c r="D45" s="38">
        <f>SUM(D46:D49)</f>
        <v>0</v>
      </c>
      <c r="E45" s="38">
        <v>0</v>
      </c>
      <c r="F45" s="38">
        <f>SUM(F46:F49)</f>
        <v>0</v>
      </c>
      <c r="G45" s="38">
        <f>SUM(C45:F45)</f>
        <v>0</v>
      </c>
      <c r="H45" s="39">
        <f>3318+G45</f>
        <v>3318</v>
      </c>
      <c r="I45" s="12">
        <v>0</v>
      </c>
    </row>
    <row r="46" spans="1:9" ht="15">
      <c r="A46" s="25" t="s">
        <v>40</v>
      </c>
      <c r="B46" s="25"/>
      <c r="C46" s="28"/>
      <c r="D46" s="28"/>
      <c r="E46" s="28"/>
      <c r="F46" s="28"/>
      <c r="G46" s="38">
        <f t="shared" si="2"/>
        <v>0</v>
      </c>
      <c r="H46" s="27">
        <v>408</v>
      </c>
      <c r="I46" s="12">
        <v>0</v>
      </c>
    </row>
    <row r="47" spans="1:9" ht="15">
      <c r="A47" s="25" t="s">
        <v>41</v>
      </c>
      <c r="B47" s="25"/>
      <c r="C47" s="28"/>
      <c r="D47" s="28"/>
      <c r="E47" s="28"/>
      <c r="F47" s="28"/>
      <c r="G47" s="38">
        <f t="shared" si="2"/>
        <v>0</v>
      </c>
      <c r="H47" s="27">
        <v>1345</v>
      </c>
      <c r="I47" s="12">
        <v>0</v>
      </c>
    </row>
    <row r="48" spans="1:9" ht="15">
      <c r="A48" s="25" t="s">
        <v>42</v>
      </c>
      <c r="B48" s="25"/>
      <c r="C48" s="28"/>
      <c r="D48" s="28"/>
      <c r="E48" s="28"/>
      <c r="F48" s="28"/>
      <c r="G48" s="38">
        <f t="shared" si="2"/>
        <v>0</v>
      </c>
      <c r="H48" s="27">
        <v>220</v>
      </c>
      <c r="I48" s="12">
        <v>0</v>
      </c>
    </row>
    <row r="49" spans="1:9" ht="27">
      <c r="A49" s="25" t="s">
        <v>49</v>
      </c>
      <c r="B49" s="25"/>
      <c r="C49" s="28"/>
      <c r="D49" s="28"/>
      <c r="E49" s="28"/>
      <c r="F49" s="28"/>
      <c r="G49" s="38">
        <f t="shared" si="2"/>
        <v>0</v>
      </c>
      <c r="H49" s="27">
        <v>1345</v>
      </c>
      <c r="I49" s="12">
        <v>0</v>
      </c>
    </row>
    <row r="50" spans="1:9" ht="15">
      <c r="A50" s="37" t="s">
        <v>43</v>
      </c>
      <c r="B50" s="37"/>
      <c r="C50" s="38">
        <f>SUM(C51:C54)</f>
        <v>50</v>
      </c>
      <c r="D50" s="38">
        <f>SUM(D51:D54)</f>
        <v>0</v>
      </c>
      <c r="E50" s="38">
        <v>0</v>
      </c>
      <c r="F50" s="38">
        <f>SUM(F51:F54)</f>
        <v>0</v>
      </c>
      <c r="G50" s="38">
        <f>SUM(C50:F50)</f>
        <v>50</v>
      </c>
      <c r="H50" s="39">
        <f>6069+G50</f>
        <v>6119</v>
      </c>
      <c r="I50" s="12">
        <v>50</v>
      </c>
    </row>
    <row r="51" spans="1:9" ht="15">
      <c r="A51" s="25" t="s">
        <v>44</v>
      </c>
      <c r="B51" s="25">
        <v>7401</v>
      </c>
      <c r="C51" s="28">
        <v>50</v>
      </c>
      <c r="D51" s="28"/>
      <c r="E51" s="28"/>
      <c r="F51" s="28"/>
      <c r="G51" s="38">
        <f t="shared" si="2"/>
        <v>50</v>
      </c>
      <c r="H51" s="27">
        <v>1680</v>
      </c>
      <c r="I51" s="12">
        <v>50</v>
      </c>
    </row>
    <row r="52" spans="1:9" ht="15">
      <c r="A52" s="25" t="s">
        <v>45</v>
      </c>
      <c r="B52" s="25"/>
      <c r="C52" s="28"/>
      <c r="D52" s="28"/>
      <c r="E52" s="28"/>
      <c r="F52" s="28"/>
      <c r="G52" s="38">
        <f t="shared" si="2"/>
        <v>0</v>
      </c>
      <c r="H52" s="27">
        <v>2266</v>
      </c>
      <c r="I52" s="12">
        <v>0</v>
      </c>
    </row>
    <row r="53" spans="1:9" ht="27">
      <c r="A53" s="25" t="s">
        <v>48</v>
      </c>
      <c r="B53" s="25"/>
      <c r="C53" s="28"/>
      <c r="D53" s="28"/>
      <c r="E53" s="28"/>
      <c r="F53" s="28"/>
      <c r="G53" s="38">
        <f t="shared" si="2"/>
        <v>0</v>
      </c>
      <c r="H53" s="27">
        <v>2020</v>
      </c>
      <c r="I53" s="12">
        <v>0</v>
      </c>
    </row>
    <row r="54" spans="1:9" ht="15">
      <c r="A54" s="25" t="s">
        <v>46</v>
      </c>
      <c r="B54" s="25"/>
      <c r="C54" s="28"/>
      <c r="D54" s="28"/>
      <c r="E54" s="28"/>
      <c r="F54" s="28"/>
      <c r="G54" s="38">
        <f t="shared" si="2"/>
        <v>0</v>
      </c>
      <c r="H54" s="27">
        <v>3</v>
      </c>
      <c r="I54" s="12">
        <v>0</v>
      </c>
    </row>
    <row r="55" spans="1:8" ht="15">
      <c r="A55" s="4"/>
      <c r="B55" s="4"/>
      <c r="C55" s="5"/>
      <c r="D55" s="5"/>
      <c r="E55" s="5"/>
      <c r="F55" s="5"/>
      <c r="G55" s="5"/>
      <c r="H55" s="5"/>
    </row>
    <row r="56" spans="1:8" ht="15">
      <c r="A56" s="32" t="s">
        <v>47</v>
      </c>
      <c r="B56" s="7"/>
      <c r="C56" s="5"/>
      <c r="D56" s="5"/>
      <c r="E56" s="5"/>
      <c r="F56" s="5"/>
      <c r="G56" s="5"/>
      <c r="H56" s="5"/>
    </row>
    <row r="57" spans="1:8" ht="15.75" customHeight="1">
      <c r="A57" s="33" t="s">
        <v>68</v>
      </c>
      <c r="B57" s="6"/>
      <c r="C57" s="5"/>
      <c r="D57" s="5"/>
      <c r="E57" s="5"/>
      <c r="F57" s="5"/>
      <c r="G57" s="5"/>
      <c r="H57" s="5"/>
    </row>
  </sheetData>
  <mergeCells count="5">
    <mergeCell ref="A2:H2"/>
    <mergeCell ref="C3:G3"/>
    <mergeCell ref="C4:G4"/>
    <mergeCell ref="H4:H5"/>
    <mergeCell ref="B4:B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4" r:id="rId2"/>
  <headerFooter>
    <oddHeader>&amp;R&amp;"Century Gothic,Obyčejné"&amp;9Příloha č. 8&amp;"-,Obyčejné"&amp;11
</oddHeader>
  </headerFooter>
  <rowBreaks count="1" manualBreakCount="1">
    <brk id="40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Novotná Zdenka</dc:creator>
  <cp:keywords/>
  <dc:description/>
  <cp:lastModifiedBy>Uživatel systému Windows</cp:lastModifiedBy>
  <cp:lastPrinted>2023-05-16T15:24:26Z</cp:lastPrinted>
  <dcterms:created xsi:type="dcterms:W3CDTF">2020-05-04T10:11:59Z</dcterms:created>
  <dcterms:modified xsi:type="dcterms:W3CDTF">2023-06-02T07:42:09Z</dcterms:modified>
  <cp:category/>
  <cp:version/>
  <cp:contentType/>
  <cp:contentStatus/>
</cp:coreProperties>
</file>