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rustecky-my.sharepoint.com/personal/vokac_p_kr-ustecky_cz/Documents/Dokumenty/01 KON/Zprávy o kontrole/Zpráva KÚ/Zpráva 2024 (za 2023 - KÚ)/"/>
    </mc:Choice>
  </mc:AlternateContent>
  <xr:revisionPtr revIDLastSave="57" documentId="11_5A66D226524606A4F736F895B42E129DAA43CD0F" xr6:coauthVersionLast="47" xr6:coauthVersionMax="47" xr10:uidLastSave="{FABEB864-8026-4F56-9E1D-1CECF1063BCA}"/>
  <bookViews>
    <workbookView xWindow="-120" yWindow="-120" windowWidth="29040" windowHeight="15840" xr2:uid="{00000000-000D-0000-FFFF-FFFF00000000}"/>
  </bookViews>
  <sheets>
    <sheet name="Navigace" sheetId="2" r:id="rId1"/>
    <sheet name="ÚK" sheetId="1" r:id="rId2"/>
    <sheet name="EU" sheetId="3" r:id="rId3"/>
    <sheet name="SR" sheetId="5" r:id="rId4"/>
    <sheet name="PO" sheetId="4" r:id="rId5"/>
  </sheets>
  <externalReferences>
    <externalReference r:id="rId6"/>
    <externalReference r:id="rId7"/>
  </externalReferences>
  <definedNames>
    <definedName name="_xlnm.Print_Area" localSheetId="2">EU!$A$1:$F$4</definedName>
    <definedName name="_xlnm.Print_Area" localSheetId="4">PO!$A$1:$F$5</definedName>
    <definedName name="SEZNAM" localSheetId="0">[1]seznam!$A$1:$A$17</definedName>
    <definedName name="SEZNAM">[2]seznam!$A$1:$A$17</definedName>
    <definedName name="ZPĚT_NA_NAVIGACI">SR!$F$1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B16" i="1"/>
  <c r="C15" i="1"/>
  <c r="B15" i="1"/>
  <c r="C31" i="1"/>
  <c r="C32" i="1"/>
  <c r="C35" i="1"/>
</calcChain>
</file>

<file path=xl/sharedStrings.xml><?xml version="1.0" encoding="utf-8"?>
<sst xmlns="http://schemas.openxmlformats.org/spreadsheetml/2006/main" count="131" uniqueCount="77">
  <si>
    <t>Zjišťované nedostatky</t>
  </si>
  <si>
    <t>Počet provedených kontrol</t>
  </si>
  <si>
    <t>Předmět kontroly</t>
  </si>
  <si>
    <t>Příjemci dotací poskytnutých z vyhlášených programů Ústeckého kraje</t>
  </si>
  <si>
    <t>Příjemci dotací poskytnutých v rámci programů EU se spoluúčastí Ústeckého kraje</t>
  </si>
  <si>
    <t>PO</t>
  </si>
  <si>
    <t>Příspěvkové organizace Ústeckého kraje</t>
  </si>
  <si>
    <t>ZPĚT NA NAVIGACI</t>
  </si>
  <si>
    <t>Objem kontrolovaných veřej. prostředků   (tis. Kč)</t>
  </si>
  <si>
    <t>Příjemci dotací poskytnutých ze státního rozpočtu (průtokové dotace)</t>
  </si>
  <si>
    <t>Objem zjištěného porušení rozpočtové kázně              (tis.Kč)</t>
  </si>
  <si>
    <t>Objem zjištěných nedostatků                     (tis. Kč)</t>
  </si>
  <si>
    <t>Kontrola plnění přijatých opatření zjištěných veřejnosprávní kontrolou</t>
  </si>
  <si>
    <t xml:space="preserve">Kontroly hospodaření příspěvkové organizace kraje </t>
  </si>
  <si>
    <t xml:space="preserve">bez nedostatků </t>
  </si>
  <si>
    <t>Dotační program na výměnu zastaralých zdrojů tepla na pevná paliva (kotlíková dotace)</t>
  </si>
  <si>
    <t>Program obnovy venkova Ústeckého kraje 2021</t>
  </si>
  <si>
    <t>Fond Ústeckého kraje 2021</t>
  </si>
  <si>
    <t>Fond Ústeckého kraje 2020</t>
  </si>
  <si>
    <t>Podpora sociálních služeb v Ústeckém kraji 2022</t>
  </si>
  <si>
    <t>Podpora Ústeckého kraje na sociální služby protidrogové politiky 2021</t>
  </si>
  <si>
    <t>Podpora aktivit zaměřených na zlepšení zdravotního stavu obyvatel 2021</t>
  </si>
  <si>
    <t>ÚK</t>
  </si>
  <si>
    <t>EU</t>
  </si>
  <si>
    <t>SR</t>
  </si>
  <si>
    <t>Veřejnosprávní kontroly na místě - 2023</t>
  </si>
  <si>
    <t>Program obnovy venkova Ústeckého kraje 2022</t>
  </si>
  <si>
    <t>Místní akční skupina - Podpora komunitního života na venkově v roce 2016 - 2022</t>
  </si>
  <si>
    <t>Dotační program Obchůdek 2021+ (dotace roku 2022)</t>
  </si>
  <si>
    <t>Dotační program Prevence rizikového chování 2022</t>
  </si>
  <si>
    <t>Dotační program  Sport 2022</t>
  </si>
  <si>
    <t>Dotační program Volný čas 2022</t>
  </si>
  <si>
    <t xml:space="preserve">Kontrola hospodaření s dotací na přímé neinvestiční náklady </t>
  </si>
  <si>
    <t>Nedostatky z oblasti zásad účtování - platba za kroužky na rok 2024 na nesprávný účet, nesprávné účtování o nákladu souvisejícím s pořízením zásob, nesprávné účtování (o JDDHM, účet 384 mínusem na stranu DAL, u účtu 501 sp.PHM chybná analytika), dále bylo zjištěno, že organizace neúčtovala o zaokrouhlení (haléřové vyrovnání) samostatně na účet 549* resp. 649* a překročila stanovený denní limit hlavní pokladny.</t>
  </si>
  <si>
    <t>Fond Ústeckého kraje 2022</t>
  </si>
  <si>
    <t>Podpora začínajících podnikatelů v Ústeckém kraji pro rok 2022</t>
  </si>
  <si>
    <t>Podpora Ústeckého kraje na sociální služby  2022 - malý dotační program</t>
  </si>
  <si>
    <t>Kontrolovaná osoba účtovala o výnosech do období, se kterým časově nesouvisí. Kontrolovaná osoba zaúčtovala v roce 2021 příjem dotace, která byla poskytnuta na rok 2022. Tímto postupem došlo ke zkreslení hospodářského výsledku.
Kontrolovaná osoba ve svém účetnictví nevedla mzdové náklady a výnosy související s poskytnutou dotací za příslušnou sociální službu odděleně.</t>
  </si>
  <si>
    <t xml:space="preserve">Podpora sociálních služeb v rámci projektu POSOSUK 5 - indikátory </t>
  </si>
  <si>
    <t xml:space="preserve">bez nedostatků (pozn.: kontrola plnění indikátorů, dokumentace a publicity) </t>
  </si>
  <si>
    <t>Vize a požadavky Ústeckého kraje rok 2022</t>
  </si>
  <si>
    <t>Kontrolovaná osoba neprokázala, že zjišťuje a následně vede záznamy o tom, v jaké nepříznivé sociální situaci, která zakládá potřebu zavedení právě jeho služby, se zájemce o službu/uživatel služby nachází.</t>
  </si>
  <si>
    <t>Vize a požadavky Ústeckého kraje rok 2023</t>
  </si>
  <si>
    <t>Poskytovatelem je cílová skupina osob, kterým je sociální služba osobní asistence určena, registrována s věkovým omezením od 3 let věku, čímž porušuje povinnost stanovenou mu v Části III., odst. 25 Smlouvy o poskytnutí dotace na podporu sociálních služeb.
Poskytovatel svými úkony nahrazuje činnost jiných v místě dostupných veřejných služeb, které nečerpají veřejnou podporu, čímž porušuje povinnost v Části III., odst. 25 Smlouvy o poskytnutí dotace na podporu sociálních služeb.
Kontrolovaná osoba neprokázala, že zjišťuje a následně vede záznamy o tom, v jaké nepříznivé sociální situaci, která zakládá potřebu zavedení právě jeho služby, se zájemce o službu/uživatel služby nachází.</t>
  </si>
  <si>
    <t>Podpora aktivit a prezentace národnostních menšin žijících na území Ústeckého kraje 2022</t>
  </si>
  <si>
    <t xml:space="preserve">Kontrolovaná osoba neoprávněně čerpala část dotace na úhradu nákladu za pronájem sálu, který vznikl jinému subjektu, a část tohoto nákladu ve stejné výši zahrnula do Závěrečného vyúčtování dotace za aktivitu Oslava Lunárního Nového roku, na položku nákladového rozpočtu 2.6.3. Nájemné. </t>
  </si>
  <si>
    <t>Program na záchranu a obnovu kulturních památek Ústeckého kraje pro rok 2022</t>
  </si>
  <si>
    <t>Program na záchranu a obnovu drobných památek a architektury dotvářející kulturní krajinu Ústeckého kraje pro rok 2022</t>
  </si>
  <si>
    <t>Zajištění výkonu regionálních funkcí knihoven Ústeckého kraje v roce 2022</t>
  </si>
  <si>
    <t>Program podpory aktivit stálých profesionálních divadelních souborů a hudebních těles působících na území Ústeckého kraje pro rok 2021</t>
  </si>
  <si>
    <t>Program podpory regionální kulturní činnosti pro rok 2022</t>
  </si>
  <si>
    <t>Program podpory lékařských a vzdělávacích akcí rok 2022</t>
  </si>
  <si>
    <t>Kontrolami hospodaření u příspěvkových organizací bylo zjišťováno nedodržování povinností stanovených: zákonem č. 320/2001 Sb., o finanční kontrole ve veřejné správě a o změně některých zákonů, a postupů řídící kontroly dle ustanovení jeho prováděcí vyhlášky č.  416/2004 Sb. (řídící kontrola u výdajových operací neprobíhala v souladu s vyhláškou), dále byly zjišťovány nedostatky různého charakteru a rozsahu, a to zejména v nedodržování zákona č. 563/1991 Sb., o účetnictví, jeho prováděcí vyhlášky č. 410/2009 Sb. a Českých účetních standardů č. 701 - 710 (různorodost účetních metod, nesprávné oceňování, evidence a účtování majetku, nesprávné časové rozlišení, náležitosti účetních dokladů, správnost účtování, nedostatky v procesu inventarizace, nesrovnalosti v oblasti cestovních náhrad), rozpočtových pravidel ve smyslu zákona č. 250/2000 Sb., o rozpočtových pravidlech územních rozpočtů (hospodaření s fondy), zákona č. 340/2015 Sb., o zvláštních podmínkách účinnosti některých smluv, uveřejňování těchto smluv a registr smluv (zákon o registru smluv) a v neposlední řadě nerespektování pokynů zřizovatele – vnitřních předpisů a pravidel (oblast odpisů, zadávání zakázek, zveřejňování smluv a vyřazování majetku).
PRK - finanční prostředky FKSP ve výši 30 000 Kč krátkodobě použity na jiný účel (na mzdy - tentýž měsíc vráceny zpět na účet FKSP).</t>
  </si>
  <si>
    <t>Státní příspěvek pro zřizovatele zařízení pro děti vyžadující okamžitou pomoc 2020 - 2022</t>
  </si>
  <si>
    <t xml:space="preserve">Neprávem přijatý státní příspěvek ve výši 36 000,00 Kč (03/2022), státní příspěvek ve výši 446,70 Kč za úhradu nákladů, které nesouvisely s ochranou a pomoci dítěti v rozsahu činností stanovenými zákonem.   </t>
  </si>
  <si>
    <t>Kontrola kompenzačního příspěvku UBYTOVÁNÍ UKRAJINA - poskytovatelé ubytování</t>
  </si>
  <si>
    <t>Podpora zvýšení komfortu pacientů při poskytování akutní lůžkové péče na území Ústeckého kraje - 2020</t>
  </si>
  <si>
    <t>Podpora vybraných služeb zdravotní péče 2022</t>
  </si>
  <si>
    <t>Podpora vybraných služeb zdravotní péče 2021</t>
  </si>
  <si>
    <t>Zajištění závazku veřejné služby na zabezpečení lékařské pohotovostní služby 2022</t>
  </si>
  <si>
    <t>Do celkových uznatelných nákladů roku 2023 na provoz VPL byly zahrnuty neuznatelné náklady (náklad roku 2022 ve výši 5 632,00 Kč), poskytnutá vyrovnávací platba měla být o 5 632,00 Kč nižší. Z poskytnuté dotace byly tyto prostředky neoprávněně použity na úhradu neuznatelných nákladů.</t>
  </si>
  <si>
    <t>NFV - návratná finanční výpomoc (DAČS)</t>
  </si>
  <si>
    <t>Finanční výpomoc nebyla výhradně použita na stanovený účel, a to jen na profinancování uznatelných nákladů souvisejících s projekty (výpomoc použita na splátku vyčerpaného úvěru ve výši 3 667 453,81 Kč a rozdíl ve výši 771 759,69 Kč na provozní náklady).</t>
  </si>
  <si>
    <t>Zjištěny nedostatky v rámci plnění podmínek stanovených smlouvou o poskytnutí dotace (neposkytnutí součinnosti, chybějící publicita projektu, závěrečná zpráva odevzdána po smluvní lhůtě) a porušení jiných závazných právních norem (platba v hotovosti přesahující limit uvedený v § 4 odst. 1 zákona č. 254/2004 Sb., o omezení plateb v hotovosti).
V celkových nákladech projektu zahrnuty neuznatelné náklady, při dodržení stanoveného závazného ukazatele, tj. podílu dotace vůči uznatelným nákladům projektu, měla kontrolovaná osoba čerpat dotaci pouze ve výši dovolené ZFÚ a rozdíl vrátit poskytovateli jako nevyčerpanou část dotace.</t>
  </si>
  <si>
    <t xml:space="preserve">Fond Ústeckého kraje 2022 - Individuální dotace </t>
  </si>
  <si>
    <t>ZZVZ - uveřejňování po zákonem stanovených lhůtách: skutečně uhrazená cena ze smlouvy, písemná zpráva o zadávacím řízení, uzavřená smlouva.</t>
  </si>
  <si>
    <t>Rodinné stříbro Ústeckého kraje 2022</t>
  </si>
  <si>
    <t>V celkových nákladech projektu zahrnuty neuznatelné náklady, při dodržení stanoveného závazného ukazatele, tj. podílu dotace vůči uznatelným nákladům projektu, měla kontrolovaná osoba čerpat dotaci pouze ve výši dovolené ZFÚ a rozdíl vrátit poskytovateli jako nevyčerpanou část dotace.</t>
  </si>
  <si>
    <t xml:space="preserve">Podpora Ústeckého kraje na sociální služby 2021 - malý dotační program </t>
  </si>
  <si>
    <t>Podpora sociálních služeb v rámci projektu POSOSUK 5 
rok 2022</t>
  </si>
  <si>
    <t>Podpora Ústeckého kraje na sociální služby protidrogové politiky 2022</t>
  </si>
  <si>
    <t>Program podpory vybavení zařízení sociálních služeb v souvislosti s přechodem na vysílací standard DVB-T2 na rok 2020</t>
  </si>
  <si>
    <t>Podpora vybraných sociálních služeb v Ústeckém kraji 2016</t>
  </si>
  <si>
    <t>Podpora vybraných sociálních služeb v Ústeckém kraji 2018</t>
  </si>
  <si>
    <t>Podpora vybraných sociálních služeb v Ústeckém kraji 2019</t>
  </si>
  <si>
    <t>Podpora Ústeckého kraje v oblasti prorodinných aktivit 2022</t>
  </si>
  <si>
    <t>Podpora rozvoje dobrovolnictví v Ústeckém kraji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</si>
</sst>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.000"/>
    <numFmt numFmtId="166" formatCode="0.000"/>
  </numFmts>
  <fonts count="23" x14ac:knownFonts="1">
    <font>
      <sz val="11"/>
      <color theme="1"/>
      <name val="Calibri"/>
      <family val="2"/>
      <scheme val="minor"/>
    </font>
    <font>
      <sz val="11"/>
      <name val="Century Gothic"/>
      <family val="2"/>
      <charset val="238"/>
    </font>
    <font>
      <sz val="10"/>
      <name val="Century Gothic"/>
      <family val="2"/>
      <charset val="238"/>
    </font>
    <font>
      <sz val="11"/>
      <color indexed="8"/>
      <name val="Century Gothic"/>
      <family val="2"/>
      <charset val="238"/>
    </font>
    <font>
      <sz val="10"/>
      <color indexed="8"/>
      <name val="Century Gothic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Century Gothic"/>
      <family val="2"/>
      <charset val="238"/>
    </font>
    <font>
      <b/>
      <sz val="16"/>
      <color theme="1"/>
      <name val="Century Gothic"/>
      <family val="2"/>
      <charset val="238"/>
    </font>
    <font>
      <b/>
      <sz val="11"/>
      <color rgb="FF0070C0"/>
      <name val="Century Gothic"/>
      <family val="2"/>
      <charset val="238"/>
    </font>
    <font>
      <b/>
      <sz val="11"/>
      <color theme="0"/>
      <name val="Century Gothic"/>
      <family val="2"/>
      <charset val="238"/>
    </font>
    <font>
      <sz val="10"/>
      <color theme="1"/>
      <name val="Century Gothic"/>
      <family val="2"/>
      <charset val="238"/>
    </font>
    <font>
      <b/>
      <sz val="11"/>
      <color theme="10"/>
      <name val="Century Gothic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Century Gothic"/>
      <family val="2"/>
      <charset val="238"/>
    </font>
    <font>
      <i/>
      <sz val="10"/>
      <color theme="1"/>
      <name val="Century Gothic"/>
      <family val="2"/>
      <charset val="238"/>
    </font>
    <font>
      <i/>
      <sz val="10"/>
      <color theme="1"/>
      <name val="Arial"/>
      <family val="2"/>
      <charset val="238"/>
    </font>
    <font>
      <sz val="11"/>
      <color rgb="FF000DFF"/>
      <name val="Century Gothic"/>
      <family val="2"/>
      <charset val="238"/>
    </font>
    <font>
      <b/>
      <sz val="12"/>
      <color rgb="FF000DFF"/>
      <name val="Century Gothic"/>
      <family val="2"/>
      <charset val="238"/>
    </font>
    <font>
      <b/>
      <u/>
      <sz val="11"/>
      <color rgb="FF000DFF"/>
      <name val="Century Gothic"/>
      <family val="2"/>
      <charset val="238"/>
    </font>
    <font>
      <sz val="11"/>
      <color rgb="FF000D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justify" vertical="justify" wrapText="1"/>
    </xf>
    <xf numFmtId="0" fontId="7" fillId="0" borderId="0" xfId="0" applyFont="1" applyAlignment="1">
      <alignment horizontal="center" vertical="center"/>
    </xf>
    <xf numFmtId="0" fontId="8" fillId="0" borderId="0" xfId="0" applyFont="1"/>
    <xf numFmtId="165" fontId="0" fillId="0" borderId="0" xfId="0" applyNumberFormat="1"/>
    <xf numFmtId="0" fontId="9" fillId="0" borderId="0" xfId="0" applyFont="1"/>
    <xf numFmtId="0" fontId="10" fillId="0" borderId="0" xfId="0" applyFont="1" applyAlignment="1">
      <alignment wrapText="1"/>
    </xf>
    <xf numFmtId="0" fontId="10" fillId="0" borderId="0" xfId="0" applyFont="1"/>
    <xf numFmtId="0" fontId="11" fillId="2" borderId="0" xfId="2" applyFont="1" applyFill="1" applyAlignment="1">
      <alignment horizontal="center" vertical="center" wrapText="1"/>
    </xf>
    <xf numFmtId="0" fontId="9" fillId="0" borderId="0" xfId="0" applyFont="1" applyAlignment="1">
      <alignment wrapText="1"/>
    </xf>
    <xf numFmtId="0" fontId="12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justify" wrapText="1"/>
    </xf>
    <xf numFmtId="0" fontId="9" fillId="0" borderId="2" xfId="0" applyFont="1" applyBorder="1" applyAlignment="1">
      <alignment horizontal="left" vertical="center" wrapText="1"/>
    </xf>
    <xf numFmtId="1" fontId="9" fillId="0" borderId="3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vertical="center" wrapText="1"/>
    </xf>
    <xf numFmtId="1" fontId="9" fillId="0" borderId="5" xfId="0" applyNumberFormat="1" applyFont="1" applyBorder="1" applyAlignment="1">
      <alignment horizontal="center" vertical="center"/>
    </xf>
    <xf numFmtId="165" fontId="9" fillId="0" borderId="5" xfId="0" applyNumberFormat="1" applyFont="1" applyBorder="1" applyAlignment="1">
      <alignment horizontal="right" vertical="center"/>
    </xf>
    <xf numFmtId="165" fontId="1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 wrapText="1"/>
    </xf>
    <xf numFmtId="1" fontId="9" fillId="0" borderId="7" xfId="0" applyNumberFormat="1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165" fontId="1" fillId="0" borderId="5" xfId="0" applyNumberFormat="1" applyFont="1" applyBorder="1" applyAlignment="1">
      <alignment horizontal="right" vertical="center" wrapText="1"/>
    </xf>
    <xf numFmtId="165" fontId="9" fillId="0" borderId="5" xfId="0" applyNumberFormat="1" applyFont="1" applyBorder="1" applyAlignment="1">
      <alignment horizontal="right" vertical="center" wrapText="1"/>
    </xf>
    <xf numFmtId="0" fontId="13" fillId="0" borderId="6" xfId="0" applyFont="1" applyBorder="1" applyAlignment="1">
      <alignment horizontal="justify" vertical="center" wrapText="1"/>
    </xf>
    <xf numFmtId="165" fontId="1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165" fontId="3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justify" vertical="center" wrapText="1"/>
    </xf>
    <xf numFmtId="166" fontId="9" fillId="0" borderId="5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 wrapText="1"/>
    </xf>
    <xf numFmtId="165" fontId="9" fillId="4" borderId="5" xfId="0" applyNumberFormat="1" applyFont="1" applyFill="1" applyBorder="1" applyAlignment="1">
      <alignment vertical="center"/>
    </xf>
    <xf numFmtId="0" fontId="4" fillId="0" borderId="10" xfId="0" applyFont="1" applyBorder="1" applyAlignment="1">
      <alignment horizontal="justify" vertical="center" wrapText="1"/>
    </xf>
    <xf numFmtId="165" fontId="1" fillId="0" borderId="9" xfId="0" applyNumberFormat="1" applyFont="1" applyBorder="1" applyAlignment="1">
      <alignment horizontal="right" vertical="center" wrapText="1"/>
    </xf>
    <xf numFmtId="165" fontId="9" fillId="0" borderId="9" xfId="0" applyNumberFormat="1" applyFont="1" applyBorder="1" applyAlignment="1">
      <alignment horizontal="right" vertical="center" wrapText="1"/>
    </xf>
    <xf numFmtId="0" fontId="13" fillId="0" borderId="10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165" fontId="9" fillId="0" borderId="14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wrapText="1"/>
    </xf>
    <xf numFmtId="166" fontId="9" fillId="0" borderId="0" xfId="0" applyNumberFormat="1" applyFont="1"/>
    <xf numFmtId="165" fontId="9" fillId="0" borderId="0" xfId="0" applyNumberFormat="1" applyFont="1"/>
    <xf numFmtId="0" fontId="3" fillId="0" borderId="13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65" fontId="1" fillId="0" borderId="17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justify" vertical="center" wrapText="1"/>
    </xf>
    <xf numFmtId="0" fontId="14" fillId="2" borderId="0" xfId="2" applyFont="1" applyFill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165" fontId="1" fillId="0" borderId="20" xfId="1" applyNumberFormat="1" applyFont="1" applyFill="1" applyBorder="1" applyAlignment="1">
      <alignment horizontal="right" vertical="center" wrapText="1"/>
    </xf>
    <xf numFmtId="0" fontId="2" fillId="0" borderId="2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165" fontId="1" fillId="0" borderId="3" xfId="1" applyNumberFormat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165" fontId="9" fillId="0" borderId="14" xfId="0" applyNumberFormat="1" applyFont="1" applyBorder="1" applyAlignment="1">
      <alignment horizontal="right" vertical="center" wrapText="1"/>
    </xf>
    <xf numFmtId="165" fontId="1" fillId="0" borderId="14" xfId="0" applyNumberFormat="1" applyFont="1" applyBorder="1" applyAlignment="1">
      <alignment horizontal="right" vertical="center" wrapText="1"/>
    </xf>
    <xf numFmtId="0" fontId="13" fillId="0" borderId="15" xfId="0" applyFont="1" applyBorder="1" applyAlignment="1">
      <alignment horizontal="justify" vertical="center" wrapText="1"/>
    </xf>
    <xf numFmtId="0" fontId="19" fillId="0" borderId="0" xfId="0" applyFont="1"/>
    <xf numFmtId="0" fontId="20" fillId="0" borderId="0" xfId="2" applyFont="1"/>
    <xf numFmtId="0" fontId="21" fillId="0" borderId="0" xfId="0" applyFont="1"/>
    <xf numFmtId="0" fontId="22" fillId="0" borderId="0" xfId="0" applyFont="1"/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4" xfId="0" applyFont="1" applyBorder="1" applyAlignment="1">
      <alignment horizontal="center" vertical="center" wrapText="1"/>
    </xf>
    <xf numFmtId="165" fontId="1" fillId="0" borderId="14" xfId="1" applyNumberFormat="1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</cellXfs>
  <cellStyles count="3">
    <cellStyle name="Čárka" xfId="1" builtinId="3"/>
    <cellStyle name="Hypertextový odkaz" xfId="2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1123950</xdr:colOff>
      <xdr:row>2</xdr:row>
      <xdr:rowOff>219075</xdr:rowOff>
    </xdr:to>
    <xdr:pic>
      <xdr:nvPicPr>
        <xdr:cNvPr id="1279" name="Obrázek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26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le\Kon\Documents%20and%20Settings\johnova.i\Local%20Settings\Temporary%20Internet%20Files\Content.IE5\M7NE1T14\SV\Tabulka%20vyhodnocen&#237;%20v&#253;sledk&#367;%20kontroln&#237;%20&#269;innost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r-ustecky.cz/Documents%20and%20Settings/johnova.i/Local%20Settings/Temporary%20Internet%20Files/Content.IE5/M7NE1T14/SV/Tabulka%20vyhodnocen&#237;%20v&#253;sledk&#367;%20kontroln&#237;%20&#269;innos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nam"/>
      <sheetName val="odbor"/>
      <sheetName val="veřejnospr. kontroly na místě"/>
      <sheetName val="kontr. přenes. působ. obce"/>
      <sheetName val="kontr. dle zvl. zákonů"/>
    </sheetNames>
    <sheetDataSet>
      <sheetData sheetId="0">
        <row r="1">
          <cell r="A1" t="str">
            <v>VYBRAT OBLAST</v>
          </cell>
        </row>
        <row r="2">
          <cell r="A2" t="str">
            <v>školství</v>
          </cell>
        </row>
        <row r="3">
          <cell r="A3" t="str">
            <v>krizové řízení</v>
          </cell>
        </row>
        <row r="4">
          <cell r="A4" t="str">
            <v>kultura</v>
          </cell>
        </row>
        <row r="5">
          <cell r="A5" t="str">
            <v>zemědělství</v>
          </cell>
        </row>
        <row r="6">
          <cell r="A6" t="str">
            <v>zdravotnictví</v>
          </cell>
        </row>
        <row r="7">
          <cell r="A7" t="str">
            <v>průmysl  a obchod</v>
          </cell>
        </row>
        <row r="8">
          <cell r="A8" t="str">
            <v>obchod</v>
          </cell>
        </row>
        <row r="9">
          <cell r="A9" t="str">
            <v>finance</v>
          </cell>
        </row>
        <row r="10">
          <cell r="A10" t="str">
            <v>doprava</v>
          </cell>
        </row>
        <row r="11">
          <cell r="A11" t="str">
            <v>práce a sos. věci</v>
          </cell>
        </row>
        <row r="12">
          <cell r="A12" t="str">
            <v>životní prostředí</v>
          </cell>
        </row>
        <row r="13">
          <cell r="A13" t="str">
            <v>místní rozvoj</v>
          </cell>
        </row>
        <row r="14">
          <cell r="A14" t="str">
            <v>vnitro</v>
          </cell>
        </row>
        <row r="15">
          <cell r="A15" t="str">
            <v>obrana</v>
          </cell>
        </row>
        <row r="16">
          <cell r="A16" t="str">
            <v>RÚIAN</v>
          </cell>
        </row>
        <row r="17">
          <cell r="A17" t="str">
            <v>ostatní nezařazené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nam"/>
      <sheetName val="odbor"/>
      <sheetName val="veřejnospr. kontroly na místě"/>
      <sheetName val="kontr. přenes. působ. obce"/>
      <sheetName val="kontr. dle zvl. zákonů"/>
    </sheetNames>
    <sheetDataSet>
      <sheetData sheetId="0">
        <row r="1">
          <cell r="A1" t="str">
            <v>VYBRAT OBLAST</v>
          </cell>
        </row>
        <row r="2">
          <cell r="A2" t="str">
            <v>školství</v>
          </cell>
        </row>
        <row r="3">
          <cell r="A3" t="str">
            <v>krizové řízení</v>
          </cell>
        </row>
        <row r="4">
          <cell r="A4" t="str">
            <v>kultura</v>
          </cell>
        </row>
        <row r="5">
          <cell r="A5" t="str">
            <v>zemědělství</v>
          </cell>
        </row>
        <row r="6">
          <cell r="A6" t="str">
            <v>zdravotnictví</v>
          </cell>
        </row>
        <row r="7">
          <cell r="A7" t="str">
            <v>průmysl  a obchod</v>
          </cell>
        </row>
        <row r="8">
          <cell r="A8" t="str">
            <v>obchod</v>
          </cell>
        </row>
        <row r="9">
          <cell r="A9" t="str">
            <v>finance</v>
          </cell>
        </row>
        <row r="10">
          <cell r="A10" t="str">
            <v>doprava</v>
          </cell>
        </row>
        <row r="11">
          <cell r="A11" t="str">
            <v>práce a sos. věci</v>
          </cell>
        </row>
        <row r="12">
          <cell r="A12" t="str">
            <v>životní prostředí</v>
          </cell>
        </row>
        <row r="13">
          <cell r="A13" t="str">
            <v>místní rozvoj</v>
          </cell>
        </row>
        <row r="14">
          <cell r="A14" t="str">
            <v>vnitro</v>
          </cell>
        </row>
        <row r="15">
          <cell r="A15" t="str">
            <v>obrana</v>
          </cell>
        </row>
        <row r="16">
          <cell r="A16" t="str">
            <v>RÚIAN</v>
          </cell>
        </row>
        <row r="17">
          <cell r="A17" t="str">
            <v>ostatní nezařazené</v>
          </cell>
        </row>
      </sheetData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16"/>
  <sheetViews>
    <sheetView showGridLines="0" tabSelected="1" zoomScaleNormal="100" workbookViewId="0"/>
  </sheetViews>
  <sheetFormatPr defaultRowHeight="15" x14ac:dyDescent="0.25"/>
  <cols>
    <col min="1" max="1" width="12.42578125" customWidth="1"/>
    <col min="2" max="2" width="78.5703125" customWidth="1"/>
    <col min="3" max="3" width="14" customWidth="1"/>
    <col min="4" max="4" width="11.5703125" customWidth="1"/>
    <col min="5" max="5" width="17" customWidth="1"/>
  </cols>
  <sheetData>
    <row r="2" spans="2:4" ht="18" x14ac:dyDescent="0.25">
      <c r="D2" s="2"/>
    </row>
    <row r="3" spans="2:4" ht="18" x14ac:dyDescent="0.25">
      <c r="B3" s="81"/>
      <c r="C3" s="82"/>
      <c r="D3" s="82"/>
    </row>
    <row r="4" spans="2:4" ht="18" x14ac:dyDescent="0.25">
      <c r="B4" s="81"/>
      <c r="C4" s="82"/>
      <c r="D4" s="82"/>
    </row>
    <row r="5" spans="2:4" ht="20.25" x14ac:dyDescent="0.3">
      <c r="B5" s="83" t="s">
        <v>25</v>
      </c>
      <c r="C5" s="83"/>
      <c r="D5" s="83"/>
    </row>
    <row r="6" spans="2:4" ht="18.75" x14ac:dyDescent="0.3">
      <c r="B6" s="84"/>
      <c r="C6" s="85"/>
      <c r="D6" s="85"/>
    </row>
    <row r="7" spans="2:4" ht="16.5" x14ac:dyDescent="0.3">
      <c r="B7" s="5"/>
      <c r="C7" s="5"/>
      <c r="D7" s="5"/>
    </row>
    <row r="8" spans="2:4" ht="16.5" x14ac:dyDescent="0.3">
      <c r="B8" s="5"/>
      <c r="C8" s="5"/>
      <c r="D8" s="77"/>
    </row>
    <row r="9" spans="2:4" ht="16.5" x14ac:dyDescent="0.3">
      <c r="B9" s="5" t="s">
        <v>3</v>
      </c>
      <c r="C9" s="5"/>
      <c r="D9" s="78" t="s">
        <v>22</v>
      </c>
    </row>
    <row r="10" spans="2:4" ht="16.5" x14ac:dyDescent="0.3">
      <c r="B10" s="5"/>
      <c r="C10" s="5"/>
      <c r="D10" s="79"/>
    </row>
    <row r="11" spans="2:4" ht="16.5" x14ac:dyDescent="0.3">
      <c r="B11" s="5" t="s">
        <v>4</v>
      </c>
      <c r="C11" s="5"/>
      <c r="D11" s="78" t="s">
        <v>23</v>
      </c>
    </row>
    <row r="12" spans="2:4" ht="16.5" x14ac:dyDescent="0.3">
      <c r="B12" s="5"/>
      <c r="C12" s="5"/>
      <c r="D12" s="78"/>
    </row>
    <row r="13" spans="2:4" ht="16.5" x14ac:dyDescent="0.3">
      <c r="B13" s="5" t="s">
        <v>9</v>
      </c>
      <c r="C13" s="5"/>
      <c r="D13" s="78" t="s">
        <v>24</v>
      </c>
    </row>
    <row r="14" spans="2:4" ht="16.5" x14ac:dyDescent="0.3">
      <c r="B14" s="5"/>
      <c r="C14" s="5"/>
      <c r="D14" s="77"/>
    </row>
    <row r="15" spans="2:4" ht="16.5" x14ac:dyDescent="0.3">
      <c r="B15" s="5" t="s">
        <v>6</v>
      </c>
      <c r="C15" s="5"/>
      <c r="D15" s="78" t="s">
        <v>5</v>
      </c>
    </row>
    <row r="16" spans="2:4" x14ac:dyDescent="0.25">
      <c r="D16" s="80"/>
    </row>
  </sheetData>
  <mergeCells count="4">
    <mergeCell ref="B4:D4"/>
    <mergeCell ref="B3:D3"/>
    <mergeCell ref="B5:D5"/>
    <mergeCell ref="B6:D6"/>
  </mergeCells>
  <hyperlinks>
    <hyperlink ref="D9" location="'Dotace ÚK'!A1" display="Dotace ÚK" xr:uid="{00000000-0004-0000-0000-000000000000}"/>
    <hyperlink ref="D11" location="'Dotace EU'!A1" display="Dotace EU" xr:uid="{00000000-0004-0000-0000-000001000000}"/>
    <hyperlink ref="D15" location="PO!A1" display="PO" xr:uid="{00000000-0004-0000-0000-000002000000}"/>
    <hyperlink ref="D13" location="'Dotace SR'!A1" display="Dotace SR" xr:uid="{00000000-0004-0000-0000-000003000000}"/>
  </hyperlink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F50"/>
  <sheetViews>
    <sheetView showGridLines="0" topLeftCell="A35" zoomScaleNormal="100" workbookViewId="0">
      <selection activeCell="A48" sqref="A48:E48"/>
    </sheetView>
  </sheetViews>
  <sheetFormatPr defaultRowHeight="16.5" x14ac:dyDescent="0.3"/>
  <cols>
    <col min="1" max="1" width="33.42578125" style="9" customWidth="1"/>
    <col min="2" max="2" width="15.5703125" style="5" customWidth="1"/>
    <col min="3" max="3" width="19.28515625" style="5" customWidth="1"/>
    <col min="4" max="4" width="15.5703125" style="5" customWidth="1"/>
    <col min="5" max="5" width="16.42578125" style="5" customWidth="1"/>
    <col min="6" max="6" width="85.5703125" style="9" customWidth="1"/>
    <col min="7" max="16384" width="9.140625" style="5"/>
  </cols>
  <sheetData>
    <row r="1" spans="1:6" ht="23.45" customHeight="1" x14ac:dyDescent="0.3">
      <c r="A1" s="6"/>
      <c r="B1" s="7"/>
      <c r="C1" s="7"/>
      <c r="D1" s="7"/>
      <c r="E1" s="7"/>
      <c r="F1" s="8" t="s">
        <v>7</v>
      </c>
    </row>
    <row r="2" spans="1:6" ht="23.45" customHeight="1" thickBot="1" x14ac:dyDescent="0.35"/>
    <row r="3" spans="1:6" s="11" customFormat="1" ht="86.25" thickBot="1" x14ac:dyDescent="0.3">
      <c r="A3" s="10" t="s">
        <v>2</v>
      </c>
      <c r="B3" s="10" t="s">
        <v>1</v>
      </c>
      <c r="C3" s="10" t="s">
        <v>8</v>
      </c>
      <c r="D3" s="10" t="s">
        <v>10</v>
      </c>
      <c r="E3" s="10" t="s">
        <v>11</v>
      </c>
      <c r="F3" s="10" t="s">
        <v>0</v>
      </c>
    </row>
    <row r="4" spans="1:6" ht="33" x14ac:dyDescent="0.3">
      <c r="A4" s="12" t="s">
        <v>26</v>
      </c>
      <c r="B4" s="13">
        <v>35</v>
      </c>
      <c r="C4" s="14">
        <v>21720.009160000001</v>
      </c>
      <c r="D4" s="14">
        <v>0</v>
      </c>
      <c r="E4" s="14">
        <v>0</v>
      </c>
      <c r="F4" s="15" t="s">
        <v>14</v>
      </c>
    </row>
    <row r="5" spans="1:6" ht="33" x14ac:dyDescent="0.3">
      <c r="A5" s="12" t="s">
        <v>16</v>
      </c>
      <c r="B5" s="16">
        <v>10</v>
      </c>
      <c r="C5" s="17">
        <v>5638.43516</v>
      </c>
      <c r="D5" s="18">
        <v>0</v>
      </c>
      <c r="E5" s="17">
        <v>0</v>
      </c>
      <c r="F5" s="19" t="s">
        <v>14</v>
      </c>
    </row>
    <row r="6" spans="1:6" ht="49.5" x14ac:dyDescent="0.3">
      <c r="A6" s="12" t="s">
        <v>27</v>
      </c>
      <c r="B6" s="20">
        <v>8</v>
      </c>
      <c r="C6" s="21">
        <v>2626.58284</v>
      </c>
      <c r="D6" s="21">
        <v>0</v>
      </c>
      <c r="E6" s="21">
        <v>0</v>
      </c>
      <c r="F6" s="22" t="s">
        <v>14</v>
      </c>
    </row>
    <row r="7" spans="1:6" ht="33" x14ac:dyDescent="0.3">
      <c r="A7" s="12" t="s">
        <v>28</v>
      </c>
      <c r="B7" s="23">
        <v>7</v>
      </c>
      <c r="C7" s="18">
        <v>700</v>
      </c>
      <c r="D7" s="18">
        <v>0</v>
      </c>
      <c r="E7" s="18">
        <v>0</v>
      </c>
      <c r="F7" s="24" t="s">
        <v>14</v>
      </c>
    </row>
    <row r="8" spans="1:6" s="11" customFormat="1" ht="33" x14ac:dyDescent="0.25">
      <c r="A8" s="12" t="s">
        <v>29</v>
      </c>
      <c r="B8" s="23">
        <v>4</v>
      </c>
      <c r="C8" s="17">
        <v>146.27100000000002</v>
      </c>
      <c r="D8" s="25">
        <v>0</v>
      </c>
      <c r="E8" s="26">
        <v>0</v>
      </c>
      <c r="F8" s="27" t="s">
        <v>14</v>
      </c>
    </row>
    <row r="9" spans="1:6" x14ac:dyDescent="0.3">
      <c r="A9" s="12" t="s">
        <v>30</v>
      </c>
      <c r="B9" s="23">
        <v>12</v>
      </c>
      <c r="C9" s="28">
        <v>1273.1524999999999</v>
      </c>
      <c r="D9" s="28">
        <v>0</v>
      </c>
      <c r="E9" s="28">
        <v>0</v>
      </c>
      <c r="F9" s="29" t="s">
        <v>14</v>
      </c>
    </row>
    <row r="10" spans="1:6" ht="33" x14ac:dyDescent="0.3">
      <c r="A10" s="12" t="s">
        <v>31</v>
      </c>
      <c r="B10" s="30">
        <v>4</v>
      </c>
      <c r="C10" s="21">
        <v>424.47500000000002</v>
      </c>
      <c r="D10" s="21">
        <v>0</v>
      </c>
      <c r="E10" s="21">
        <v>0</v>
      </c>
      <c r="F10" s="22" t="s">
        <v>14</v>
      </c>
    </row>
    <row r="11" spans="1:6" x14ac:dyDescent="0.3">
      <c r="A11" s="12" t="s">
        <v>18</v>
      </c>
      <c r="B11" s="23">
        <v>7</v>
      </c>
      <c r="C11" s="18">
        <v>6441.567</v>
      </c>
      <c r="D11" s="18">
        <v>0</v>
      </c>
      <c r="E11" s="18">
        <v>0</v>
      </c>
      <c r="F11" s="24" t="s">
        <v>14</v>
      </c>
    </row>
    <row r="12" spans="1:6" x14ac:dyDescent="0.3">
      <c r="A12" s="12" t="s">
        <v>17</v>
      </c>
      <c r="B12" s="31">
        <v>15</v>
      </c>
      <c r="C12" s="17">
        <v>55054.434999999998</v>
      </c>
      <c r="D12" s="17">
        <v>0</v>
      </c>
      <c r="E12" s="17">
        <v>0</v>
      </c>
      <c r="F12" s="32" t="s">
        <v>14</v>
      </c>
    </row>
    <row r="13" spans="1:6" x14ac:dyDescent="0.3">
      <c r="A13" s="33" t="s">
        <v>34</v>
      </c>
      <c r="B13" s="34">
        <v>6</v>
      </c>
      <c r="C13" s="35">
        <v>908.17499999999995</v>
      </c>
      <c r="D13" s="35">
        <v>0</v>
      </c>
      <c r="E13" s="35">
        <v>0</v>
      </c>
      <c r="F13" s="36" t="s">
        <v>14</v>
      </c>
    </row>
    <row r="14" spans="1:6" ht="49.5" x14ac:dyDescent="0.3">
      <c r="A14" s="37" t="s">
        <v>35</v>
      </c>
      <c r="B14" s="30">
        <v>6</v>
      </c>
      <c r="C14" s="21">
        <v>909</v>
      </c>
      <c r="D14" s="21">
        <v>0</v>
      </c>
      <c r="E14" s="21">
        <v>0</v>
      </c>
      <c r="F14" s="38" t="s">
        <v>14</v>
      </c>
    </row>
    <row r="15" spans="1:6" s="11" customFormat="1" ht="33" x14ac:dyDescent="0.25">
      <c r="A15" s="12" t="s">
        <v>19</v>
      </c>
      <c r="B15" s="23">
        <f>7+26</f>
        <v>33</v>
      </c>
      <c r="C15" s="26">
        <f>27230.98563+214286.422</f>
        <v>241517.40763</v>
      </c>
      <c r="D15" s="39">
        <v>0</v>
      </c>
      <c r="E15" s="39">
        <v>0</v>
      </c>
      <c r="F15" s="40" t="s">
        <v>14</v>
      </c>
    </row>
    <row r="16" spans="1:6" ht="67.5" x14ac:dyDescent="0.3">
      <c r="A16" s="12" t="s">
        <v>36</v>
      </c>
      <c r="B16" s="23">
        <f>5+14</f>
        <v>19</v>
      </c>
      <c r="C16" s="17">
        <f>283.385+3579.645</f>
        <v>3863.0299999999997</v>
      </c>
      <c r="D16" s="17">
        <v>0</v>
      </c>
      <c r="E16" s="41">
        <v>28.26</v>
      </c>
      <c r="F16" s="40" t="s">
        <v>37</v>
      </c>
    </row>
    <row r="17" spans="1:6" ht="49.5" x14ac:dyDescent="0.3">
      <c r="A17" s="12" t="s">
        <v>68</v>
      </c>
      <c r="B17" s="23">
        <v>2</v>
      </c>
      <c r="C17" s="17">
        <v>139.34</v>
      </c>
      <c r="D17" s="17">
        <v>0</v>
      </c>
      <c r="E17" s="41">
        <v>0</v>
      </c>
      <c r="F17" s="40" t="s">
        <v>14</v>
      </c>
    </row>
    <row r="18" spans="1:6" ht="49.5" x14ac:dyDescent="0.3">
      <c r="A18" s="12" t="s">
        <v>69</v>
      </c>
      <c r="B18" s="23">
        <v>22</v>
      </c>
      <c r="C18" s="17">
        <v>13706.85088</v>
      </c>
      <c r="D18" s="17">
        <v>0</v>
      </c>
      <c r="E18" s="41">
        <v>0</v>
      </c>
      <c r="F18" s="40" t="s">
        <v>14</v>
      </c>
    </row>
    <row r="19" spans="1:6" ht="49.5" x14ac:dyDescent="0.3">
      <c r="A19" s="12" t="s">
        <v>38</v>
      </c>
      <c r="B19" s="23">
        <v>7</v>
      </c>
      <c r="C19" s="17">
        <v>0</v>
      </c>
      <c r="D19" s="17">
        <v>0</v>
      </c>
      <c r="E19" s="17">
        <v>0</v>
      </c>
      <c r="F19" s="40" t="s">
        <v>39</v>
      </c>
    </row>
    <row r="20" spans="1:6" ht="40.5" x14ac:dyDescent="0.3">
      <c r="A20" s="12" t="s">
        <v>40</v>
      </c>
      <c r="B20" s="23">
        <v>3</v>
      </c>
      <c r="C20" s="17">
        <v>13528.2</v>
      </c>
      <c r="D20" s="17">
        <v>0</v>
      </c>
      <c r="E20" s="17">
        <v>49.158000000000001</v>
      </c>
      <c r="F20" s="40" t="s">
        <v>41</v>
      </c>
    </row>
    <row r="21" spans="1:6" ht="135" x14ac:dyDescent="0.3">
      <c r="A21" s="12" t="s">
        <v>42</v>
      </c>
      <c r="B21" s="23">
        <v>3</v>
      </c>
      <c r="C21" s="17">
        <v>12518.1</v>
      </c>
      <c r="D21" s="17">
        <v>0</v>
      </c>
      <c r="E21" s="41">
        <v>49.430999999999997</v>
      </c>
      <c r="F21" s="40" t="s">
        <v>43</v>
      </c>
    </row>
    <row r="22" spans="1:6" ht="66" x14ac:dyDescent="0.3">
      <c r="A22" s="12" t="s">
        <v>44</v>
      </c>
      <c r="B22" s="23">
        <v>3</v>
      </c>
      <c r="C22" s="17">
        <v>359.59899999999999</v>
      </c>
      <c r="D22" s="17">
        <v>0</v>
      </c>
      <c r="E22" s="41">
        <v>13</v>
      </c>
      <c r="F22" s="40" t="s">
        <v>45</v>
      </c>
    </row>
    <row r="23" spans="1:6" ht="49.5" x14ac:dyDescent="0.3">
      <c r="A23" s="12" t="s">
        <v>70</v>
      </c>
      <c r="B23" s="23">
        <v>3</v>
      </c>
      <c r="C23" s="17">
        <v>434.62</v>
      </c>
      <c r="D23" s="17">
        <v>0</v>
      </c>
      <c r="E23" s="41">
        <v>0</v>
      </c>
      <c r="F23" s="40" t="s">
        <v>14</v>
      </c>
    </row>
    <row r="24" spans="1:6" ht="49.5" x14ac:dyDescent="0.3">
      <c r="A24" s="12" t="s">
        <v>20</v>
      </c>
      <c r="B24" s="23">
        <v>1</v>
      </c>
      <c r="C24" s="17">
        <v>1775.8009999999999</v>
      </c>
      <c r="D24" s="17">
        <v>0</v>
      </c>
      <c r="E24" s="41">
        <v>0</v>
      </c>
      <c r="F24" s="40" t="s">
        <v>14</v>
      </c>
    </row>
    <row r="25" spans="1:6" ht="82.5" x14ac:dyDescent="0.3">
      <c r="A25" s="12" t="s">
        <v>71</v>
      </c>
      <c r="B25" s="23">
        <v>3</v>
      </c>
      <c r="C25" s="17">
        <v>72.706999999999994</v>
      </c>
      <c r="D25" s="17">
        <v>0</v>
      </c>
      <c r="E25" s="41">
        <v>0</v>
      </c>
      <c r="F25" s="40" t="s">
        <v>14</v>
      </c>
    </row>
    <row r="26" spans="1:6" ht="49.5" x14ac:dyDescent="0.3">
      <c r="A26" s="12" t="s">
        <v>72</v>
      </c>
      <c r="B26" s="23">
        <v>1</v>
      </c>
      <c r="C26" s="17">
        <v>104.7209</v>
      </c>
      <c r="D26" s="17">
        <v>0</v>
      </c>
      <c r="E26" s="41">
        <v>0</v>
      </c>
      <c r="F26" s="40" t="s">
        <v>14</v>
      </c>
    </row>
    <row r="27" spans="1:6" ht="49.5" x14ac:dyDescent="0.3">
      <c r="A27" s="12" t="s">
        <v>73</v>
      </c>
      <c r="B27" s="23">
        <v>2</v>
      </c>
      <c r="C27" s="17">
        <v>544.67399999999998</v>
      </c>
      <c r="D27" s="17">
        <v>0</v>
      </c>
      <c r="E27" s="41">
        <v>0</v>
      </c>
      <c r="F27" s="40" t="s">
        <v>14</v>
      </c>
    </row>
    <row r="28" spans="1:6" ht="49.5" x14ac:dyDescent="0.3">
      <c r="A28" s="12" t="s">
        <v>74</v>
      </c>
      <c r="B28" s="23">
        <v>3</v>
      </c>
      <c r="C28" s="17">
        <v>1339.15147</v>
      </c>
      <c r="D28" s="17">
        <v>0</v>
      </c>
      <c r="E28" s="41">
        <v>0</v>
      </c>
      <c r="F28" s="40" t="s">
        <v>14</v>
      </c>
    </row>
    <row r="29" spans="1:6" ht="49.5" x14ac:dyDescent="0.3">
      <c r="A29" s="12" t="s">
        <v>75</v>
      </c>
      <c r="B29" s="23">
        <v>1</v>
      </c>
      <c r="C29" s="17">
        <v>40</v>
      </c>
      <c r="D29" s="17">
        <v>0</v>
      </c>
      <c r="E29" s="41">
        <v>0</v>
      </c>
      <c r="F29" s="40" t="s">
        <v>14</v>
      </c>
    </row>
    <row r="30" spans="1:6" ht="49.5" x14ac:dyDescent="0.3">
      <c r="A30" s="12" t="s">
        <v>76</v>
      </c>
      <c r="B30" s="23">
        <v>2</v>
      </c>
      <c r="C30" s="17">
        <v>150</v>
      </c>
      <c r="D30" s="17">
        <v>0</v>
      </c>
      <c r="E30" s="41">
        <v>0</v>
      </c>
      <c r="F30" s="40" t="s">
        <v>14</v>
      </c>
    </row>
    <row r="31" spans="1:6" ht="121.5" x14ac:dyDescent="0.3">
      <c r="A31" s="12" t="s">
        <v>46</v>
      </c>
      <c r="B31" s="23">
        <v>11</v>
      </c>
      <c r="C31" s="17">
        <f>5459.56325+6074.791</f>
        <v>11534.35425</v>
      </c>
      <c r="D31" s="17">
        <v>0</v>
      </c>
      <c r="E31" s="17">
        <v>638.70000000000005</v>
      </c>
      <c r="F31" s="27" t="s">
        <v>63</v>
      </c>
    </row>
    <row r="32" spans="1:6" ht="82.5" x14ac:dyDescent="0.3">
      <c r="A32" s="12" t="s">
        <v>47</v>
      </c>
      <c r="B32" s="23">
        <v>2</v>
      </c>
      <c r="C32" s="17">
        <f>137+215.5</f>
        <v>352.5</v>
      </c>
      <c r="D32" s="17">
        <v>0</v>
      </c>
      <c r="E32" s="17">
        <v>0</v>
      </c>
      <c r="F32" s="27" t="s">
        <v>14</v>
      </c>
    </row>
    <row r="33" spans="1:6" ht="49.5" x14ac:dyDescent="0.3">
      <c r="A33" s="33" t="s">
        <v>48</v>
      </c>
      <c r="B33" s="42">
        <v>1</v>
      </c>
      <c r="C33" s="28">
        <v>1300</v>
      </c>
      <c r="D33" s="28">
        <v>0</v>
      </c>
      <c r="E33" s="28">
        <v>0</v>
      </c>
      <c r="F33" s="29" t="s">
        <v>14</v>
      </c>
    </row>
    <row r="34" spans="1:6" ht="99" x14ac:dyDescent="0.3">
      <c r="A34" s="12" t="s">
        <v>49</v>
      </c>
      <c r="B34" s="23">
        <v>1</v>
      </c>
      <c r="C34" s="18">
        <v>1908.9</v>
      </c>
      <c r="D34" s="18">
        <v>0</v>
      </c>
      <c r="E34" s="18">
        <v>0</v>
      </c>
      <c r="F34" s="29" t="s">
        <v>14</v>
      </c>
    </row>
    <row r="35" spans="1:6" ht="33" x14ac:dyDescent="0.3">
      <c r="A35" s="12" t="s">
        <v>50</v>
      </c>
      <c r="B35" s="23">
        <v>6</v>
      </c>
      <c r="C35" s="43">
        <f>796.28453+504.421</f>
        <v>1300.70553</v>
      </c>
      <c r="D35" s="43">
        <v>0</v>
      </c>
      <c r="E35" s="43">
        <v>0</v>
      </c>
      <c r="F35" s="24" t="s">
        <v>14</v>
      </c>
    </row>
    <row r="36" spans="1:6" ht="33" x14ac:dyDescent="0.3">
      <c r="A36" s="33" t="s">
        <v>51</v>
      </c>
      <c r="B36" s="23">
        <v>2</v>
      </c>
      <c r="C36" s="26">
        <v>88.920199999999994</v>
      </c>
      <c r="D36" s="35">
        <v>0</v>
      </c>
      <c r="E36" s="35">
        <v>0</v>
      </c>
      <c r="F36" s="44" t="s">
        <v>14</v>
      </c>
    </row>
    <row r="37" spans="1:6" ht="66" x14ac:dyDescent="0.3">
      <c r="A37" s="12" t="s">
        <v>56</v>
      </c>
      <c r="B37" s="23">
        <v>2</v>
      </c>
      <c r="C37" s="17">
        <v>2612.5</v>
      </c>
      <c r="D37" s="39">
        <v>0</v>
      </c>
      <c r="E37" s="39">
        <v>0</v>
      </c>
      <c r="F37" s="40" t="s">
        <v>14</v>
      </c>
    </row>
    <row r="38" spans="1:6" ht="49.5" x14ac:dyDescent="0.3">
      <c r="A38" s="12" t="s">
        <v>21</v>
      </c>
      <c r="B38" s="23">
        <v>1</v>
      </c>
      <c r="C38" s="17">
        <v>10</v>
      </c>
      <c r="D38" s="39">
        <v>0</v>
      </c>
      <c r="E38" s="39">
        <v>0</v>
      </c>
      <c r="F38" s="40" t="s">
        <v>14</v>
      </c>
    </row>
    <row r="39" spans="1:6" ht="33" x14ac:dyDescent="0.3">
      <c r="A39" s="33" t="s">
        <v>57</v>
      </c>
      <c r="B39" s="23">
        <v>1</v>
      </c>
      <c r="C39" s="26">
        <v>564</v>
      </c>
      <c r="D39" s="45">
        <v>0</v>
      </c>
      <c r="E39" s="46">
        <v>0</v>
      </c>
      <c r="F39" s="47" t="s">
        <v>14</v>
      </c>
    </row>
    <row r="40" spans="1:6" ht="33" x14ac:dyDescent="0.3">
      <c r="A40" s="12" t="s">
        <v>58</v>
      </c>
      <c r="B40" s="72">
        <v>1</v>
      </c>
      <c r="C40" s="39">
        <v>100</v>
      </c>
      <c r="D40" s="39">
        <v>0</v>
      </c>
      <c r="E40" s="39">
        <v>0</v>
      </c>
      <c r="F40" s="73" t="s">
        <v>14</v>
      </c>
    </row>
    <row r="41" spans="1:6" s="11" customFormat="1" ht="66" x14ac:dyDescent="0.25">
      <c r="A41" s="12" t="s">
        <v>59</v>
      </c>
      <c r="B41" s="72">
        <v>2</v>
      </c>
      <c r="C41" s="39">
        <v>2538.5160799999999</v>
      </c>
      <c r="D41" s="39">
        <v>5.6319999999999997</v>
      </c>
      <c r="E41" s="39">
        <v>0</v>
      </c>
      <c r="F41" s="73" t="s">
        <v>60</v>
      </c>
    </row>
    <row r="42" spans="1:6" s="11" customFormat="1" ht="66" x14ac:dyDescent="0.25">
      <c r="A42" s="12" t="s">
        <v>61</v>
      </c>
      <c r="B42" s="72">
        <v>1</v>
      </c>
      <c r="C42" s="39">
        <v>4439.2134999999998</v>
      </c>
      <c r="D42" s="39">
        <v>4439.2134999999998</v>
      </c>
      <c r="E42" s="39">
        <v>0</v>
      </c>
      <c r="F42" s="93" t="s">
        <v>62</v>
      </c>
    </row>
    <row r="43" spans="1:6" s="11" customFormat="1" ht="33" x14ac:dyDescent="0.25">
      <c r="A43" s="33" t="s">
        <v>64</v>
      </c>
      <c r="B43" s="23">
        <v>4</v>
      </c>
      <c r="C43" s="26">
        <v>66240.396519999995</v>
      </c>
      <c r="D43" s="45">
        <v>0</v>
      </c>
      <c r="E43" s="46">
        <v>1792.5355</v>
      </c>
      <c r="F43" s="47" t="s">
        <v>65</v>
      </c>
    </row>
    <row r="44" spans="1:6" s="11" customFormat="1" ht="54.75" thickBot="1" x14ac:dyDescent="0.3">
      <c r="A44" s="48" t="s">
        <v>66</v>
      </c>
      <c r="B44" s="49">
        <v>4</v>
      </c>
      <c r="C44" s="74">
        <v>4917.3260099999998</v>
      </c>
      <c r="D44" s="75">
        <v>0</v>
      </c>
      <c r="E44" s="74">
        <v>0.70133999999999996</v>
      </c>
      <c r="F44" s="76" t="s">
        <v>67</v>
      </c>
    </row>
    <row r="45" spans="1:6" ht="15.75" customHeight="1" x14ac:dyDescent="0.3"/>
    <row r="46" spans="1:6" x14ac:dyDescent="0.3">
      <c r="B46" s="52"/>
      <c r="C46" s="52"/>
      <c r="D46" s="52"/>
      <c r="E46" s="52"/>
    </row>
    <row r="48" spans="1:6" x14ac:dyDescent="0.3">
      <c r="A48" s="86"/>
      <c r="B48" s="86"/>
      <c r="C48" s="86"/>
      <c r="D48" s="86"/>
      <c r="E48" s="86"/>
    </row>
    <row r="49" spans="1:5" x14ac:dyDescent="0.3">
      <c r="C49" s="53"/>
      <c r="D49" s="53"/>
      <c r="E49" s="53"/>
    </row>
    <row r="50" spans="1:5" x14ac:dyDescent="0.3">
      <c r="A50" s="86"/>
      <c r="B50" s="86"/>
      <c r="C50" s="86"/>
      <c r="D50" s="86"/>
      <c r="E50" s="86"/>
    </row>
  </sheetData>
  <mergeCells count="2">
    <mergeCell ref="A50:E50"/>
    <mergeCell ref="A48:E48"/>
  </mergeCells>
  <hyperlinks>
    <hyperlink ref="F1" location="Navigace!A1" display="ZPĚT NA NAVIGACI" xr:uid="{00000000-0004-0000-0100-000000000000}"/>
  </hyperlinks>
  <pageMargins left="0.19685039370078741" right="0.11811023622047245" top="0.15748031496062992" bottom="0" header="0" footer="0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F6"/>
  <sheetViews>
    <sheetView showGridLines="0" zoomScaleNormal="100" workbookViewId="0"/>
  </sheetViews>
  <sheetFormatPr defaultRowHeight="15" x14ac:dyDescent="0.25"/>
  <cols>
    <col min="1" max="1" width="36.5703125" customWidth="1"/>
    <col min="2" max="2" width="16" customWidth="1"/>
    <col min="3" max="3" width="19.7109375" customWidth="1"/>
    <col min="4" max="4" width="15.5703125" customWidth="1"/>
    <col min="5" max="5" width="16.140625" customWidth="1"/>
    <col min="6" max="6" width="85.5703125" customWidth="1"/>
  </cols>
  <sheetData>
    <row r="1" spans="1:6" ht="23.45" customHeight="1" x14ac:dyDescent="0.35">
      <c r="A1" s="3"/>
      <c r="B1" s="3"/>
      <c r="C1" s="3"/>
      <c r="D1" s="3"/>
      <c r="E1" s="3"/>
      <c r="F1" s="65" t="s">
        <v>7</v>
      </c>
    </row>
    <row r="2" spans="1:6" ht="23.45" customHeight="1" thickBot="1" x14ac:dyDescent="0.3"/>
    <row r="3" spans="1:6" s="1" customFormat="1" ht="86.25" thickBot="1" x14ac:dyDescent="0.3">
      <c r="A3" s="10" t="s">
        <v>2</v>
      </c>
      <c r="B3" s="10" t="s">
        <v>1</v>
      </c>
      <c r="C3" s="10" t="s">
        <v>8</v>
      </c>
      <c r="D3" s="10" t="s">
        <v>10</v>
      </c>
      <c r="E3" s="10" t="s">
        <v>11</v>
      </c>
      <c r="F3" s="10" t="s">
        <v>0</v>
      </c>
    </row>
    <row r="4" spans="1:6" ht="70.5" customHeight="1" thickBot="1" x14ac:dyDescent="0.3">
      <c r="A4" s="54" t="s">
        <v>15</v>
      </c>
      <c r="B4" s="55">
        <v>100</v>
      </c>
      <c r="C4" s="56">
        <v>19379.566709999999</v>
      </c>
      <c r="D4" s="56">
        <v>0</v>
      </c>
      <c r="E4" s="56">
        <v>0</v>
      </c>
      <c r="F4" s="51" t="s">
        <v>14</v>
      </c>
    </row>
    <row r="5" spans="1:6" x14ac:dyDescent="0.25">
      <c r="D5" s="4"/>
    </row>
    <row r="6" spans="1:6" x14ac:dyDescent="0.25">
      <c r="A6" s="87"/>
      <c r="B6" s="88"/>
      <c r="C6" s="88"/>
      <c r="D6" s="88"/>
      <c r="E6" s="88"/>
    </row>
  </sheetData>
  <mergeCells count="1">
    <mergeCell ref="A6:E6"/>
  </mergeCells>
  <hyperlinks>
    <hyperlink ref="F1" location="Navigace!A1" display="ZPĚT NA NAVIGACI" xr:uid="{00000000-0004-0000-0200-000000000000}"/>
  </hyperlinks>
  <pageMargins left="0.19685039370078741" right="0.11811023622047245" top="0.15748031496062992" bottom="0" header="0" footer="0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F12"/>
  <sheetViews>
    <sheetView showGridLines="0" zoomScaleNormal="100" workbookViewId="0">
      <selection activeCell="C4" sqref="C4:C6"/>
    </sheetView>
  </sheetViews>
  <sheetFormatPr defaultRowHeight="15" x14ac:dyDescent="0.25"/>
  <cols>
    <col min="1" max="1" width="38.42578125" customWidth="1"/>
    <col min="2" max="2" width="15.5703125" customWidth="1"/>
    <col min="3" max="3" width="20.140625" customWidth="1"/>
    <col min="4" max="4" width="15.5703125" customWidth="1"/>
    <col min="5" max="5" width="16.42578125" customWidth="1"/>
    <col min="6" max="6" width="85.5703125" customWidth="1"/>
  </cols>
  <sheetData>
    <row r="1" spans="1:6" ht="23.45" customHeight="1" x14ac:dyDescent="0.35">
      <c r="A1" s="3"/>
      <c r="B1" s="3"/>
      <c r="C1" s="3"/>
      <c r="D1" s="3"/>
      <c r="E1" s="3"/>
      <c r="F1" s="65" t="s">
        <v>7</v>
      </c>
    </row>
    <row r="2" spans="1:6" ht="23.45" customHeight="1" thickBot="1" x14ac:dyDescent="0.3"/>
    <row r="3" spans="1:6" s="1" customFormat="1" ht="86.25" thickBot="1" x14ac:dyDescent="0.3">
      <c r="A3" s="10" t="s">
        <v>2</v>
      </c>
      <c r="B3" s="10" t="s">
        <v>1</v>
      </c>
      <c r="C3" s="10" t="s">
        <v>8</v>
      </c>
      <c r="D3" s="10" t="s">
        <v>10</v>
      </c>
      <c r="E3" s="10" t="s">
        <v>11</v>
      </c>
      <c r="F3" s="10" t="s">
        <v>0</v>
      </c>
    </row>
    <row r="4" spans="1:6" s="1" customFormat="1" ht="84" customHeight="1" x14ac:dyDescent="0.25">
      <c r="A4" s="57" t="s">
        <v>53</v>
      </c>
      <c r="B4" s="70">
        <v>2</v>
      </c>
      <c r="C4" s="71">
        <v>18180.8</v>
      </c>
      <c r="D4" s="71">
        <v>0</v>
      </c>
      <c r="E4" s="71">
        <v>36.4467</v>
      </c>
      <c r="F4" s="92" t="s">
        <v>54</v>
      </c>
    </row>
    <row r="5" spans="1:6" s="1" customFormat="1" ht="84" customHeight="1" x14ac:dyDescent="0.25">
      <c r="A5" s="66" t="s">
        <v>32</v>
      </c>
      <c r="B5" s="67">
        <v>4</v>
      </c>
      <c r="C5" s="68">
        <v>42784.009000000005</v>
      </c>
      <c r="D5" s="68">
        <v>0</v>
      </c>
      <c r="E5" s="68">
        <v>0</v>
      </c>
      <c r="F5" s="69" t="s">
        <v>14</v>
      </c>
    </row>
    <row r="6" spans="1:6" s="1" customFormat="1" ht="84" customHeight="1" thickBot="1" x14ac:dyDescent="0.3">
      <c r="A6" s="61" t="s">
        <v>55</v>
      </c>
      <c r="B6" s="89">
        <v>15</v>
      </c>
      <c r="C6" s="90">
        <v>3942.6</v>
      </c>
      <c r="D6" s="90">
        <v>0</v>
      </c>
      <c r="E6" s="90">
        <v>0</v>
      </c>
      <c r="F6" s="91" t="s">
        <v>14</v>
      </c>
    </row>
    <row r="12" spans="1:6" ht="12.75" customHeight="1" x14ac:dyDescent="0.25"/>
  </sheetData>
  <hyperlinks>
    <hyperlink ref="F1" location="Navigace!A1" display="ZPĚT NA NAVIGACI" xr:uid="{00000000-0004-0000-0300-000000000000}"/>
  </hyperlinks>
  <pageMargins left="0.19685039370078741" right="0.11811023622047245" top="0.15748031496062992" bottom="0" header="0" footer="0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F5"/>
  <sheetViews>
    <sheetView showGridLines="0" zoomScaleNormal="100" workbookViewId="0">
      <selection activeCell="F1" sqref="F1"/>
    </sheetView>
  </sheetViews>
  <sheetFormatPr defaultRowHeight="15" x14ac:dyDescent="0.25"/>
  <cols>
    <col min="1" max="1" width="35.42578125" customWidth="1"/>
    <col min="2" max="2" width="15.42578125" customWidth="1"/>
    <col min="3" max="3" width="20.140625" customWidth="1"/>
    <col min="4" max="5" width="15.5703125" customWidth="1"/>
    <col min="6" max="6" width="79" customWidth="1"/>
  </cols>
  <sheetData>
    <row r="1" spans="1:6" ht="23.45" customHeight="1" x14ac:dyDescent="0.35">
      <c r="A1" s="3"/>
      <c r="B1" s="3"/>
      <c r="C1" s="3"/>
      <c r="D1" s="3"/>
      <c r="E1" s="3"/>
      <c r="F1" s="64" t="s">
        <v>7</v>
      </c>
    </row>
    <row r="2" spans="1:6" ht="23.45" customHeight="1" thickBot="1" x14ac:dyDescent="0.3"/>
    <row r="3" spans="1:6" ht="86.25" thickBot="1" x14ac:dyDescent="0.3">
      <c r="A3" s="10" t="s">
        <v>2</v>
      </c>
      <c r="B3" s="10" t="s">
        <v>1</v>
      </c>
      <c r="C3" s="10" t="s">
        <v>8</v>
      </c>
      <c r="D3" s="10" t="s">
        <v>10</v>
      </c>
      <c r="E3" s="10" t="s">
        <v>11</v>
      </c>
      <c r="F3" s="10" t="s">
        <v>0</v>
      </c>
    </row>
    <row r="4" spans="1:6" ht="243" x14ac:dyDescent="0.25">
      <c r="A4" s="57" t="s">
        <v>13</v>
      </c>
      <c r="B4" s="58">
        <v>68</v>
      </c>
      <c r="C4" s="59">
        <v>5162338.3120499998</v>
      </c>
      <c r="D4" s="59">
        <v>30</v>
      </c>
      <c r="E4" s="59">
        <v>16106.7914</v>
      </c>
      <c r="F4" s="60" t="s">
        <v>52</v>
      </c>
    </row>
    <row r="5" spans="1:6" ht="91.5" customHeight="1" thickBot="1" x14ac:dyDescent="0.3">
      <c r="A5" s="61" t="s">
        <v>12</v>
      </c>
      <c r="B5" s="62">
        <v>8</v>
      </c>
      <c r="C5" s="50">
        <v>65920.669649999996</v>
      </c>
      <c r="D5" s="56">
        <v>0</v>
      </c>
      <c r="E5" s="56">
        <v>116.75672</v>
      </c>
      <c r="F5" s="63" t="s">
        <v>33</v>
      </c>
    </row>
  </sheetData>
  <hyperlinks>
    <hyperlink ref="F1" location="Navigace!A1" display="ZPĚT NA NAVIGACI" xr:uid="{00000000-0004-0000-0400-000000000000}"/>
  </hyperlinks>
  <pageMargins left="0.19685039370078741" right="0.11811023622047245" top="0.15748031496062992" bottom="0" header="0" footer="0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Navigace</vt:lpstr>
      <vt:lpstr>ÚK</vt:lpstr>
      <vt:lpstr>EU</vt:lpstr>
      <vt:lpstr>SR</vt:lpstr>
      <vt:lpstr>PO</vt:lpstr>
      <vt:lpstr>EU!Oblast_tisku</vt:lpstr>
      <vt:lpstr>PO!Oblast_tisku</vt:lpstr>
      <vt:lpstr>ZPĚT_NA_NAVIGACI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Johnová Iva</dc:creator>
  <cp:lastModifiedBy>Vokáč Petr</cp:lastModifiedBy>
  <cp:lastPrinted>2023-02-02T12:17:04Z</cp:lastPrinted>
  <dcterms:created xsi:type="dcterms:W3CDTF">2015-03-02T09:22:56Z</dcterms:created>
  <dcterms:modified xsi:type="dcterms:W3CDTF">2024-02-09T07:10:54Z</dcterms:modified>
</cp:coreProperties>
</file>