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Rozpočet\__rozpočet 2025\zveřejnění 2025\zveřejnění na webu 2025\zveřejnění 2025 na webu NÁVRH\"/>
    </mc:Choice>
  </mc:AlternateContent>
  <xr:revisionPtr revIDLastSave="0" documentId="13_ncr:1_{F77608A9-29F4-4745-8871-4919D59D3D1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definedNames>
    <definedName name="_xlnm.Print_Titles" localSheetId="0">List1!$7:$9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Q64" i="1"/>
  <c r="P64" i="1"/>
  <c r="N64" i="1"/>
  <c r="L64" i="1"/>
  <c r="N11" i="1" l="1"/>
  <c r="O11" i="1" l="1"/>
  <c r="O10" i="1" s="1"/>
  <c r="P11" i="1"/>
  <c r="P10" i="1" s="1"/>
  <c r="Q11" i="1"/>
  <c r="M11" i="1"/>
  <c r="L11" i="1"/>
  <c r="L10" i="1" s="1"/>
  <c r="O67" i="1"/>
  <c r="R67" i="1" s="1"/>
  <c r="O68" i="1"/>
  <c r="R68" i="1" s="1"/>
  <c r="O69" i="1"/>
  <c r="S69" i="1" s="1"/>
  <c r="O66" i="1"/>
  <c r="O70" i="1"/>
  <c r="R70" i="1" s="1"/>
  <c r="R61" i="1"/>
  <c r="R62" i="1"/>
  <c r="R60" i="1"/>
  <c r="S60" i="1"/>
  <c r="R59" i="1"/>
  <c r="S59" i="1"/>
  <c r="R58" i="1"/>
  <c r="S58" i="1"/>
  <c r="R57" i="1"/>
  <c r="S57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33" i="1"/>
  <c r="S33" i="1"/>
  <c r="R32" i="1"/>
  <c r="S32" i="1"/>
  <c r="R29" i="1"/>
  <c r="S29" i="1"/>
  <c r="R22" i="1"/>
  <c r="R25" i="1"/>
  <c r="R19" i="1"/>
  <c r="R20" i="1"/>
  <c r="R21" i="1"/>
  <c r="S22" i="1"/>
  <c r="R23" i="1"/>
  <c r="R24" i="1"/>
  <c r="S25" i="1"/>
  <c r="S26" i="1"/>
  <c r="R27" i="1"/>
  <c r="S28" i="1"/>
  <c r="R30" i="1"/>
  <c r="R31" i="1"/>
  <c r="O65" i="1"/>
  <c r="R65" i="1" s="1"/>
  <c r="R12" i="1"/>
  <c r="R66" i="1" l="1"/>
  <c r="O64" i="1"/>
  <c r="S64" i="1" s="1"/>
  <c r="R11" i="1"/>
  <c r="S21" i="1"/>
  <c r="R26" i="1"/>
  <c r="S31" i="1"/>
  <c r="S19" i="1"/>
  <c r="S30" i="1"/>
  <c r="S27" i="1"/>
  <c r="R28" i="1"/>
  <c r="S20" i="1"/>
  <c r="S24" i="1"/>
  <c r="S23" i="1"/>
  <c r="S12" i="1"/>
  <c r="S11" i="1" l="1"/>
  <c r="S13" i="1"/>
  <c r="S14" i="1"/>
  <c r="R15" i="1"/>
  <c r="R16" i="1"/>
  <c r="S17" i="1"/>
  <c r="R18" i="1"/>
  <c r="R17" i="1" l="1"/>
  <c r="R14" i="1"/>
  <c r="S15" i="1"/>
  <c r="R13" i="1"/>
  <c r="S16" i="1"/>
  <c r="S18" i="1"/>
  <c r="M10" i="1" l="1"/>
  <c r="N10" i="1"/>
  <c r="Q10" i="1"/>
  <c r="M63" i="1" l="1"/>
  <c r="N63" i="1"/>
  <c r="P63" i="1"/>
  <c r="Q63" i="1"/>
  <c r="L63" i="1"/>
  <c r="S62" i="1" l="1"/>
  <c r="O63" i="1" l="1"/>
  <c r="R63" i="1" l="1"/>
  <c r="R69" i="1"/>
  <c r="R64" i="1" s="1"/>
  <c r="R10" i="1" l="1"/>
  <c r="S63" i="1"/>
  <c r="S10" i="1"/>
</calcChain>
</file>

<file path=xl/sharedStrings.xml><?xml version="1.0" encoding="utf-8"?>
<sst xmlns="http://schemas.openxmlformats.org/spreadsheetml/2006/main" count="168" uniqueCount="108">
  <si>
    <t>A</t>
  </si>
  <si>
    <t>B</t>
  </si>
  <si>
    <t>C</t>
  </si>
  <si>
    <t>D</t>
  </si>
  <si>
    <t>E</t>
  </si>
  <si>
    <t>F</t>
  </si>
  <si>
    <t>G</t>
  </si>
  <si>
    <t>Název</t>
  </si>
  <si>
    <t>Účty (SU a AU)</t>
  </si>
  <si>
    <t>Odvětv. třídění §</t>
  </si>
  <si>
    <t>Druhové třídění - položka</t>
  </si>
  <si>
    <t>č. org.</t>
  </si>
  <si>
    <t>ÚZ</t>
  </si>
  <si>
    <t>z toho:</t>
  </si>
  <si>
    <t>Výdaje celkem</t>
  </si>
  <si>
    <t>Výdaje obligatorní</t>
  </si>
  <si>
    <t>Výdaje fakultativní</t>
  </si>
  <si>
    <t>v tis. Kč</t>
  </si>
  <si>
    <t>z toho kryto dotacemi</t>
  </si>
  <si>
    <t>z toho kryto vlastními příjmy</t>
  </si>
  <si>
    <t>Zpracoval: odbor ekonomický</t>
  </si>
  <si>
    <t>Odbor</t>
  </si>
  <si>
    <t>H</t>
  </si>
  <si>
    <t>I</t>
  </si>
  <si>
    <t>Nástroj</t>
  </si>
  <si>
    <t>Prostorová jednotka</t>
  </si>
  <si>
    <t>Akce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</si>
  <si>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</si>
  <si>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</si>
  <si>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</si>
  <si>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</si>
  <si>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</si>
  <si>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</si>
  <si>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</si>
  <si>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</si>
  <si>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</si>
  <si>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</si>
  <si>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*</t>
  </si>
  <si>
    <t>x</t>
  </si>
  <si>
    <t>Návrh rozpočtu Ústeckého kraje na rok 2025 - VÝDAJE</t>
  </si>
  <si>
    <t>Skutečnost k 31.08.2024</t>
  </si>
  <si>
    <t>Návrh rozpočtu na rok 2025</t>
  </si>
  <si>
    <t>Upravený rozpočet k 18.09.2024*</t>
  </si>
  <si>
    <t>Schválený rozpočet 2024</t>
  </si>
  <si>
    <t>tj. předpokládaná skutečnost k 31.12.2024</t>
  </si>
  <si>
    <t>Index návrhu 
R 2025 a 
SR 2024 
v % (O/L)</t>
  </si>
  <si>
    <t>Rozdíl návrhu 
R 2025 a 
SR 2024
(O-L)</t>
  </si>
  <si>
    <t>ODBOR KANCELÁŘ ŘEDITELE</t>
  </si>
  <si>
    <t>SPZ Triangle PO - příspěvek na provoz</t>
  </si>
  <si>
    <t>02</t>
  </si>
  <si>
    <t>0901</t>
  </si>
  <si>
    <t>odměny nečlenům zastupitelstva</t>
  </si>
  <si>
    <t>knihy, tisk KH</t>
  </si>
  <si>
    <t>vybavení kanceláří KH</t>
  </si>
  <si>
    <t>všeobecný materiál KH</t>
  </si>
  <si>
    <t>pohonné hmoty KH</t>
  </si>
  <si>
    <t>školení, vzdělávání KH</t>
  </si>
  <si>
    <t>konference KH</t>
  </si>
  <si>
    <t>ostatní výdaje KH</t>
  </si>
  <si>
    <t>platy zaměstnanců</t>
  </si>
  <si>
    <t>služby KH</t>
  </si>
  <si>
    <t>opravy, údržba KH</t>
  </si>
  <si>
    <t>ostatní osobní výdaje</t>
  </si>
  <si>
    <t>Stravenkový paušál KH</t>
  </si>
  <si>
    <t>odstupné</t>
  </si>
  <si>
    <t>ostatní platby za provedené práce</t>
  </si>
  <si>
    <t>KR INV - obnova vozového parku - KH</t>
  </si>
  <si>
    <t>pojistné na sociální zabezpečení</t>
  </si>
  <si>
    <t>pojistné na zdravotní pojištění</t>
  </si>
  <si>
    <t>ostatní povinné pojistné</t>
  </si>
  <si>
    <t>potraviny - voda do automatů</t>
  </si>
  <si>
    <t>ochranné pomůcky</t>
  </si>
  <si>
    <t>pracovní oděvy</t>
  </si>
  <si>
    <t>knihy, tisk</t>
  </si>
  <si>
    <t>vybavení kanceláří a drobný majetek</t>
  </si>
  <si>
    <t>všeobecný materiál</t>
  </si>
  <si>
    <t>voda</t>
  </si>
  <si>
    <t>dálkově dodávané tepelné energie</t>
  </si>
  <si>
    <t>elektrická energie</t>
  </si>
  <si>
    <t>pohonné hmoty</t>
  </si>
  <si>
    <t>ostatní paliva</t>
  </si>
  <si>
    <t>školení, vzdělávání</t>
  </si>
  <si>
    <t>ostatní služby</t>
  </si>
  <si>
    <t>opravy a údržba</t>
  </si>
  <si>
    <t>cestovné</t>
  </si>
  <si>
    <t>pohoštění</t>
  </si>
  <si>
    <t>konference</t>
  </si>
  <si>
    <t>ostatní výdaje</t>
  </si>
  <si>
    <t>HO - Poskytnuté náhrady</t>
  </si>
  <si>
    <t>poplatky - dálniční známky a registrace vozidel</t>
  </si>
  <si>
    <t>platby daní a poplatky obcím</t>
  </si>
  <si>
    <t>Stravenkový paušál</t>
  </si>
  <si>
    <t>ošatné pro zaměstnance</t>
  </si>
  <si>
    <t>Fond zaměstnavatele celkem</t>
  </si>
  <si>
    <t>odměny uvolněným a neuvolněným zastupitelům</t>
  </si>
  <si>
    <t>pojistné na sociální zabezpečení KH</t>
  </si>
  <si>
    <t>pojistné na zdravotní pojištění KH</t>
  </si>
  <si>
    <t>zpracování dat - KR</t>
  </si>
  <si>
    <t>poplatky dálniční známky - KH</t>
  </si>
  <si>
    <t>KR INV - obnova vozového parku - KR</t>
  </si>
  <si>
    <t>KR INV - klimatizace do budovy B</t>
  </si>
  <si>
    <t>KR INV - klimatizace do budovy C</t>
  </si>
  <si>
    <t>ostatní (5164, 5166, 5191)</t>
  </si>
  <si>
    <t>Běžné výdaje  (střednědobý výhled rozpočtu 674 000 tis. Kč)</t>
  </si>
  <si>
    <t>Kapitálové výdaje  (střednědobý výhled rozpočtu 7 000 tis. Kč)</t>
  </si>
  <si>
    <t>lékárničky a jejich vybavení</t>
  </si>
  <si>
    <t>ostatní</t>
  </si>
  <si>
    <t>V Ústí nad Labem dne 30.10.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</si>
</sst>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B050"/>
      <name val="Century Gothic"/>
      <family val="2"/>
      <charset val="238"/>
    </font>
    <font>
      <sz val="10"/>
      <color rgb="FF00B050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rgb="FF663300"/>
      <name val="Century Gothic"/>
      <family val="2"/>
      <charset val="238"/>
    </font>
    <font>
      <b/>
      <sz val="11"/>
      <color theme="0"/>
      <name val="Century Gothic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91D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rgb="FFB44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0" fontId="2" fillId="0" borderId="0" xfId="0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3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3" fontId="10" fillId="2" borderId="1" xfId="0" applyNumberFormat="1" applyFont="1" applyFill="1" applyBorder="1"/>
    <xf numFmtId="4" fontId="11" fillId="2" borderId="1" xfId="0" applyNumberFormat="1" applyFont="1" applyFill="1" applyBorder="1"/>
    <xf numFmtId="0" fontId="9" fillId="4" borderId="1" xfId="0" applyFont="1" applyFill="1" applyBorder="1"/>
    <xf numFmtId="3" fontId="9" fillId="4" borderId="1" xfId="0" applyNumberFormat="1" applyFont="1" applyFill="1" applyBorder="1"/>
    <xf numFmtId="3" fontId="12" fillId="4" borderId="1" xfId="0" applyNumberFormat="1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3" fontId="15" fillId="6" borderId="1" xfId="0" applyNumberFormat="1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/>
    <xf numFmtId="3" fontId="12" fillId="0" borderId="1" xfId="0" applyNumberFormat="1" applyFont="1" applyBorder="1"/>
    <xf numFmtId="0" fontId="13" fillId="2" borderId="0" xfId="0" applyFont="1" applyFill="1"/>
    <xf numFmtId="0" fontId="15" fillId="6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E25B00"/>
      <color rgb="FFFFB989"/>
      <color rgb="FFB44900"/>
      <color rgb="FFCC5300"/>
      <color rgb="FFFF6600"/>
      <color rgb="FF9933FF"/>
      <color rgb="FFFF00FF"/>
      <color rgb="FFFFC91D"/>
      <color rgb="FFFF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drá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tabSelected="1" zoomScaleNormal="100" zoomScaleSheetLayoutView="100" workbookViewId="0">
      <selection sqref="A1:S1"/>
    </sheetView>
  </sheetViews>
  <sheetFormatPr defaultRowHeight="13.5" x14ac:dyDescent="0.25"/>
  <cols>
    <col min="1" max="1" width="4.42578125" style="35" customWidth="1"/>
    <col min="2" max="2" width="52" style="1" customWidth="1"/>
    <col min="3" max="3" width="7.7109375" style="1" hidden="1" customWidth="1"/>
    <col min="4" max="4" width="6.7109375" style="1" hidden="1" customWidth="1"/>
    <col min="5" max="5" width="8" style="1" customWidth="1"/>
    <col min="6" max="6" width="7" style="1" customWidth="1"/>
    <col min="7" max="7" width="6.7109375" style="1" customWidth="1"/>
    <col min="8" max="8" width="6.7109375" style="1" hidden="1" customWidth="1"/>
    <col min="9" max="9" width="6.140625" style="1" hidden="1" customWidth="1"/>
    <col min="10" max="10" width="6.28515625" style="1" hidden="1" customWidth="1"/>
    <col min="11" max="11" width="9.140625" style="1" hidden="1" customWidth="1"/>
    <col min="12" max="12" width="12.140625" style="2" customWidth="1"/>
    <col min="13" max="13" width="15.140625" style="2" customWidth="1"/>
    <col min="14" max="14" width="12.140625" style="2" customWidth="1"/>
    <col min="15" max="15" width="12.42578125" style="2" customWidth="1"/>
    <col min="16" max="17" width="12.28515625" style="2" customWidth="1"/>
    <col min="18" max="18" width="10.7109375" style="3" customWidth="1"/>
    <col min="19" max="19" width="11.5703125" style="4" customWidth="1"/>
    <col min="20" max="16384" width="9.140625" style="1"/>
  </cols>
  <sheetData>
    <row r="1" spans="1:19" s="8" customFormat="1" ht="17.25" x14ac:dyDescent="0.3">
      <c r="A1" s="71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8" customFormat="1" ht="18.75" x14ac:dyDescent="0.3">
      <c r="A2" s="64" t="s">
        <v>47</v>
      </c>
      <c r="B2" s="64"/>
      <c r="C2" s="64"/>
      <c r="D2" s="64"/>
      <c r="E2" s="64"/>
      <c r="F2" s="64"/>
      <c r="G2" s="64"/>
      <c r="L2" s="9"/>
      <c r="M2" s="9"/>
      <c r="N2" s="9"/>
      <c r="O2" s="9"/>
      <c r="P2" s="9"/>
      <c r="Q2" s="9"/>
      <c r="R2" s="10"/>
      <c r="S2" s="11"/>
    </row>
    <row r="3" spans="1:19" s="6" customFormat="1" x14ac:dyDescent="0.25">
      <c r="A3" s="34"/>
      <c r="B3" s="22"/>
      <c r="L3" s="23"/>
      <c r="M3" s="23"/>
      <c r="N3" s="23"/>
      <c r="O3" s="23"/>
      <c r="P3" s="23"/>
      <c r="Q3" s="23"/>
      <c r="R3" s="23"/>
      <c r="S3" s="7"/>
    </row>
    <row r="4" spans="1:19" s="6" customFormat="1" x14ac:dyDescent="0.25">
      <c r="A4" s="34"/>
      <c r="B4" s="22"/>
      <c r="L4" s="23"/>
      <c r="M4" s="23"/>
      <c r="N4" s="23"/>
      <c r="O4" s="23"/>
      <c r="P4" s="23"/>
      <c r="Q4" s="23"/>
      <c r="R4" s="23"/>
      <c r="S4" s="7"/>
    </row>
    <row r="5" spans="1:19" ht="16.5" x14ac:dyDescent="0.3">
      <c r="S5" s="20" t="s">
        <v>17</v>
      </c>
    </row>
    <row r="6" spans="1:19" ht="15" x14ac:dyDescent="0.25">
      <c r="A6" s="3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22</v>
      </c>
      <c r="I6" s="13" t="s">
        <v>23</v>
      </c>
      <c r="J6" s="13" t="s">
        <v>27</v>
      </c>
      <c r="K6" s="13" t="s">
        <v>28</v>
      </c>
      <c r="L6" s="14" t="s">
        <v>29</v>
      </c>
      <c r="M6" s="14" t="s">
        <v>30</v>
      </c>
      <c r="N6" s="14" t="s">
        <v>31</v>
      </c>
      <c r="O6" s="14" t="s">
        <v>32</v>
      </c>
      <c r="P6" s="14" t="s">
        <v>33</v>
      </c>
      <c r="Q6" s="14" t="s">
        <v>34</v>
      </c>
      <c r="R6" s="15" t="s">
        <v>35</v>
      </c>
      <c r="S6" s="16" t="s">
        <v>36</v>
      </c>
    </row>
    <row r="7" spans="1:19" ht="15" customHeight="1" x14ac:dyDescent="0.25">
      <c r="A7" s="75"/>
      <c r="B7" s="75" t="s">
        <v>7</v>
      </c>
      <c r="C7" s="69" t="s">
        <v>8</v>
      </c>
      <c r="D7" s="69" t="s">
        <v>21</v>
      </c>
      <c r="E7" s="79" t="s">
        <v>9</v>
      </c>
      <c r="F7" s="79" t="s">
        <v>10</v>
      </c>
      <c r="G7" s="69" t="s">
        <v>11</v>
      </c>
      <c r="H7" s="75" t="s">
        <v>12</v>
      </c>
      <c r="I7" s="68" t="s">
        <v>24</v>
      </c>
      <c r="J7" s="69" t="s">
        <v>25</v>
      </c>
      <c r="K7" s="68" t="s">
        <v>26</v>
      </c>
      <c r="L7" s="67" t="s">
        <v>43</v>
      </c>
      <c r="M7" s="67" t="s">
        <v>42</v>
      </c>
      <c r="N7" s="67" t="s">
        <v>40</v>
      </c>
      <c r="O7" s="76" t="s">
        <v>41</v>
      </c>
      <c r="P7" s="76"/>
      <c r="Q7" s="76"/>
      <c r="R7" s="73" t="s">
        <v>46</v>
      </c>
      <c r="S7" s="74" t="s">
        <v>45</v>
      </c>
    </row>
    <row r="8" spans="1:19" ht="14.25" x14ac:dyDescent="0.25">
      <c r="A8" s="75"/>
      <c r="B8" s="75"/>
      <c r="C8" s="69"/>
      <c r="D8" s="69"/>
      <c r="E8" s="79"/>
      <c r="F8" s="79"/>
      <c r="G8" s="69"/>
      <c r="H8" s="75"/>
      <c r="I8" s="68"/>
      <c r="J8" s="69"/>
      <c r="K8" s="68"/>
      <c r="L8" s="67"/>
      <c r="M8" s="67"/>
      <c r="N8" s="67"/>
      <c r="O8" s="78" t="s">
        <v>14</v>
      </c>
      <c r="P8" s="77" t="s">
        <v>13</v>
      </c>
      <c r="Q8" s="77"/>
      <c r="R8" s="73"/>
      <c r="S8" s="74"/>
    </row>
    <row r="9" spans="1:19" ht="42.75" x14ac:dyDescent="0.25">
      <c r="A9" s="75"/>
      <c r="B9" s="75"/>
      <c r="C9" s="69"/>
      <c r="D9" s="69"/>
      <c r="E9" s="79"/>
      <c r="F9" s="79"/>
      <c r="G9" s="69"/>
      <c r="H9" s="75"/>
      <c r="I9" s="68"/>
      <c r="J9" s="69"/>
      <c r="K9" s="68"/>
      <c r="L9" s="67"/>
      <c r="M9" s="67"/>
      <c r="N9" s="67"/>
      <c r="O9" s="78"/>
      <c r="P9" s="24" t="s">
        <v>15</v>
      </c>
      <c r="Q9" s="24" t="s">
        <v>16</v>
      </c>
      <c r="R9" s="73"/>
      <c r="S9" s="74"/>
    </row>
    <row r="10" spans="1:19" ht="15" x14ac:dyDescent="0.25">
      <c r="A10" s="70" t="s">
        <v>103</v>
      </c>
      <c r="B10" s="70"/>
      <c r="C10" s="70"/>
      <c r="D10" s="70"/>
      <c r="E10" s="70"/>
      <c r="F10" s="70"/>
      <c r="G10" s="25"/>
      <c r="H10" s="25"/>
      <c r="I10" s="25"/>
      <c r="J10" s="25"/>
      <c r="K10" s="25"/>
      <c r="L10" s="26">
        <f>L11+L12</f>
        <v>658755</v>
      </c>
      <c r="M10" s="26">
        <f t="shared" ref="M10:Q10" si="0">M11+M12</f>
        <v>666417</v>
      </c>
      <c r="N10" s="26">
        <f t="shared" si="0"/>
        <v>401457</v>
      </c>
      <c r="O10" s="26">
        <f>O11+O12</f>
        <v>712543</v>
      </c>
      <c r="P10" s="26">
        <f>P11+P12</f>
        <v>690599</v>
      </c>
      <c r="Q10" s="26">
        <f t="shared" si="0"/>
        <v>21944</v>
      </c>
      <c r="R10" s="26">
        <f t="shared" ref="R10:R12" si="1">O10-L10</f>
        <v>53788</v>
      </c>
      <c r="S10" s="27">
        <f>O10/L10*100</f>
        <v>108.16509931613423</v>
      </c>
    </row>
    <row r="11" spans="1:19" ht="16.5" x14ac:dyDescent="0.3">
      <c r="A11" s="36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>
        <f>SUM(L13:L62)-L12</f>
        <v>495727</v>
      </c>
      <c r="M11" s="29">
        <f t="shared" ref="M11:N11" si="2">SUM(M13:M62)-M12</f>
        <v>503389</v>
      </c>
      <c r="N11" s="29">
        <f t="shared" si="2"/>
        <v>292771</v>
      </c>
      <c r="O11" s="29">
        <f t="shared" ref="O11" si="3">SUM(O13:O62)-O12</f>
        <v>524969</v>
      </c>
      <c r="P11" s="29">
        <f t="shared" ref="P11" si="4">SUM(P13:P62)-P12</f>
        <v>503025</v>
      </c>
      <c r="Q11" s="29">
        <f t="shared" ref="Q11" si="5">SUM(Q13:Q62)-Q12</f>
        <v>21944</v>
      </c>
      <c r="R11" s="30">
        <f t="shared" si="1"/>
        <v>29242</v>
      </c>
      <c r="S11" s="31">
        <f>O11/L11*100</f>
        <v>105.89881124086442</v>
      </c>
    </row>
    <row r="12" spans="1:19" ht="16.5" x14ac:dyDescent="0.3">
      <c r="A12" s="36" t="s">
        <v>18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>
        <v>163028</v>
      </c>
      <c r="M12" s="29">
        <v>163028</v>
      </c>
      <c r="N12" s="29">
        <v>108686</v>
      </c>
      <c r="O12" s="29">
        <v>187574</v>
      </c>
      <c r="P12" s="29">
        <v>187574</v>
      </c>
      <c r="Q12" s="29">
        <v>0</v>
      </c>
      <c r="R12" s="30">
        <f t="shared" si="1"/>
        <v>24546</v>
      </c>
      <c r="S12" s="32">
        <f t="shared" ref="S12" si="6">O12/L12*100</f>
        <v>115.05630934563389</v>
      </c>
    </row>
    <row r="13" spans="1:19" ht="16.5" x14ac:dyDescent="0.25">
      <c r="A13" s="37">
        <v>1</v>
      </c>
      <c r="B13" s="37" t="s">
        <v>48</v>
      </c>
      <c r="C13" s="40">
        <v>231200</v>
      </c>
      <c r="D13" s="59" t="s">
        <v>49</v>
      </c>
      <c r="E13" s="40">
        <v>3639</v>
      </c>
      <c r="F13" s="40">
        <v>5331</v>
      </c>
      <c r="G13" s="59" t="s">
        <v>50</v>
      </c>
      <c r="H13" s="37"/>
      <c r="I13" s="37"/>
      <c r="J13" s="37"/>
      <c r="K13" s="37"/>
      <c r="L13" s="41">
        <v>30697</v>
      </c>
      <c r="M13" s="41">
        <v>30697</v>
      </c>
      <c r="N13" s="41">
        <v>17460</v>
      </c>
      <c r="O13" s="42">
        <v>33882</v>
      </c>
      <c r="P13" s="41">
        <v>33882</v>
      </c>
      <c r="Q13" s="41">
        <v>0</v>
      </c>
      <c r="R13" s="43">
        <f t="shared" ref="R13:R17" si="7">O13-L13</f>
        <v>3185</v>
      </c>
      <c r="S13" s="44">
        <f t="shared" ref="S13:S17" si="8">O13/L13*100</f>
        <v>110.37560673681467</v>
      </c>
    </row>
    <row r="14" spans="1:19" ht="16.5" x14ac:dyDescent="0.25">
      <c r="A14" s="37">
        <v>2</v>
      </c>
      <c r="B14" s="37" t="s">
        <v>51</v>
      </c>
      <c r="C14" s="40">
        <v>231200</v>
      </c>
      <c r="D14" s="59" t="s">
        <v>49</v>
      </c>
      <c r="E14" s="40">
        <v>6113</v>
      </c>
      <c r="F14" s="40">
        <v>5021</v>
      </c>
      <c r="G14" s="37"/>
      <c r="H14" s="37"/>
      <c r="I14" s="37"/>
      <c r="J14" s="37"/>
      <c r="K14" s="37"/>
      <c r="L14" s="41">
        <v>2000</v>
      </c>
      <c r="M14" s="41">
        <v>2000</v>
      </c>
      <c r="N14" s="41">
        <v>173</v>
      </c>
      <c r="O14" s="42">
        <v>2000</v>
      </c>
      <c r="P14" s="41">
        <v>2000</v>
      </c>
      <c r="Q14" s="41">
        <v>0</v>
      </c>
      <c r="R14" s="43">
        <f t="shared" si="7"/>
        <v>0</v>
      </c>
      <c r="S14" s="44">
        <f t="shared" si="8"/>
        <v>100</v>
      </c>
    </row>
    <row r="15" spans="1:19" ht="16.5" x14ac:dyDescent="0.25">
      <c r="A15" s="37">
        <v>3</v>
      </c>
      <c r="B15" s="37" t="s">
        <v>94</v>
      </c>
      <c r="C15" s="40">
        <v>231200</v>
      </c>
      <c r="D15" s="59" t="s">
        <v>49</v>
      </c>
      <c r="E15" s="40">
        <v>6113</v>
      </c>
      <c r="F15" s="40">
        <v>5023</v>
      </c>
      <c r="G15" s="37"/>
      <c r="H15" s="37"/>
      <c r="I15" s="37"/>
      <c r="J15" s="37"/>
      <c r="K15" s="37"/>
      <c r="L15" s="41">
        <v>38465</v>
      </c>
      <c r="M15" s="41">
        <v>38465</v>
      </c>
      <c r="N15" s="41">
        <v>19159</v>
      </c>
      <c r="O15" s="42">
        <v>35000</v>
      </c>
      <c r="P15" s="41">
        <v>35000</v>
      </c>
      <c r="Q15" s="41">
        <v>0</v>
      </c>
      <c r="R15" s="43">
        <f t="shared" si="7"/>
        <v>-3465</v>
      </c>
      <c r="S15" s="44">
        <f t="shared" si="8"/>
        <v>90.99181073703366</v>
      </c>
    </row>
    <row r="16" spans="1:19" ht="16.5" x14ac:dyDescent="0.25">
      <c r="A16" s="37">
        <v>4</v>
      </c>
      <c r="B16" s="37" t="s">
        <v>95</v>
      </c>
      <c r="C16" s="40">
        <v>231200</v>
      </c>
      <c r="D16" s="59" t="s">
        <v>49</v>
      </c>
      <c r="E16" s="40">
        <v>6113</v>
      </c>
      <c r="F16" s="40">
        <v>5031</v>
      </c>
      <c r="G16" s="37"/>
      <c r="H16" s="37"/>
      <c r="I16" s="37"/>
      <c r="J16" s="37"/>
      <c r="K16" s="37"/>
      <c r="L16" s="41">
        <v>8000</v>
      </c>
      <c r="M16" s="41">
        <v>8000</v>
      </c>
      <c r="N16" s="41">
        <v>3728</v>
      </c>
      <c r="O16" s="42">
        <v>7350</v>
      </c>
      <c r="P16" s="41">
        <v>7350</v>
      </c>
      <c r="Q16" s="41">
        <v>0</v>
      </c>
      <c r="R16" s="43">
        <f t="shared" si="7"/>
        <v>-650</v>
      </c>
      <c r="S16" s="44">
        <f t="shared" si="8"/>
        <v>91.875</v>
      </c>
    </row>
    <row r="17" spans="1:19" ht="16.5" x14ac:dyDescent="0.25">
      <c r="A17" s="37">
        <v>5</v>
      </c>
      <c r="B17" s="37" t="s">
        <v>96</v>
      </c>
      <c r="C17" s="40">
        <v>231200</v>
      </c>
      <c r="D17" s="59" t="s">
        <v>49</v>
      </c>
      <c r="E17" s="40">
        <v>6113</v>
      </c>
      <c r="F17" s="40">
        <v>5032</v>
      </c>
      <c r="G17" s="37"/>
      <c r="H17" s="37"/>
      <c r="I17" s="37"/>
      <c r="J17" s="37"/>
      <c r="K17" s="37"/>
      <c r="L17" s="41">
        <v>4000</v>
      </c>
      <c r="M17" s="41">
        <v>4000</v>
      </c>
      <c r="N17" s="41">
        <v>1850</v>
      </c>
      <c r="O17" s="42">
        <v>3700</v>
      </c>
      <c r="P17" s="41">
        <v>3700</v>
      </c>
      <c r="Q17" s="41">
        <v>0</v>
      </c>
      <c r="R17" s="43">
        <f t="shared" si="7"/>
        <v>-300</v>
      </c>
      <c r="S17" s="44">
        <f t="shared" si="8"/>
        <v>92.5</v>
      </c>
    </row>
    <row r="18" spans="1:19" ht="16.5" x14ac:dyDescent="0.25">
      <c r="A18" s="37">
        <v>6</v>
      </c>
      <c r="B18" s="37" t="s">
        <v>52</v>
      </c>
      <c r="C18" s="40">
        <v>231200</v>
      </c>
      <c r="D18" s="59" t="s">
        <v>49</v>
      </c>
      <c r="E18" s="40">
        <v>6113</v>
      </c>
      <c r="F18" s="40">
        <v>5136</v>
      </c>
      <c r="G18" s="37"/>
      <c r="H18" s="37"/>
      <c r="I18" s="37"/>
      <c r="J18" s="37"/>
      <c r="K18" s="37"/>
      <c r="L18" s="41">
        <v>150</v>
      </c>
      <c r="M18" s="41">
        <v>150</v>
      </c>
      <c r="N18" s="41">
        <v>60</v>
      </c>
      <c r="O18" s="42">
        <v>150</v>
      </c>
      <c r="P18" s="41">
        <v>0</v>
      </c>
      <c r="Q18" s="41">
        <v>150</v>
      </c>
      <c r="R18" s="43">
        <f t="shared" ref="R18:R63" si="9">O18-L18</f>
        <v>0</v>
      </c>
      <c r="S18" s="44">
        <f t="shared" ref="S18:S60" si="10">O18/L18*100</f>
        <v>100</v>
      </c>
    </row>
    <row r="19" spans="1:19" ht="16.5" x14ac:dyDescent="0.25">
      <c r="A19" s="37">
        <v>7</v>
      </c>
      <c r="B19" s="37" t="s">
        <v>53</v>
      </c>
      <c r="C19" s="40">
        <v>231200</v>
      </c>
      <c r="D19" s="59" t="s">
        <v>49</v>
      </c>
      <c r="E19" s="40">
        <v>6113</v>
      </c>
      <c r="F19" s="40">
        <v>5137</v>
      </c>
      <c r="G19" s="37"/>
      <c r="H19" s="37"/>
      <c r="I19" s="37"/>
      <c r="J19" s="37"/>
      <c r="K19" s="37"/>
      <c r="L19" s="41">
        <v>150</v>
      </c>
      <c r="M19" s="41">
        <v>50</v>
      </c>
      <c r="N19" s="41">
        <v>10</v>
      </c>
      <c r="O19" s="42">
        <v>2150</v>
      </c>
      <c r="P19" s="41">
        <v>0</v>
      </c>
      <c r="Q19" s="41">
        <v>2150</v>
      </c>
      <c r="R19" s="43">
        <f t="shared" si="9"/>
        <v>2000</v>
      </c>
      <c r="S19" s="44">
        <f t="shared" si="10"/>
        <v>1433.3333333333335</v>
      </c>
    </row>
    <row r="20" spans="1:19" ht="16.5" x14ac:dyDescent="0.25">
      <c r="A20" s="37">
        <v>8</v>
      </c>
      <c r="B20" s="37" t="s">
        <v>54</v>
      </c>
      <c r="C20" s="40">
        <v>231200</v>
      </c>
      <c r="D20" s="59" t="s">
        <v>49</v>
      </c>
      <c r="E20" s="40">
        <v>6113</v>
      </c>
      <c r="F20" s="40">
        <v>5139</v>
      </c>
      <c r="G20" s="37"/>
      <c r="H20" s="37"/>
      <c r="I20" s="37"/>
      <c r="J20" s="37"/>
      <c r="K20" s="37"/>
      <c r="L20" s="41">
        <v>300</v>
      </c>
      <c r="M20" s="41">
        <v>170</v>
      </c>
      <c r="N20" s="41">
        <v>95</v>
      </c>
      <c r="O20" s="42">
        <v>300</v>
      </c>
      <c r="P20" s="41">
        <v>0</v>
      </c>
      <c r="Q20" s="41">
        <v>300</v>
      </c>
      <c r="R20" s="43">
        <f t="shared" si="9"/>
        <v>0</v>
      </c>
      <c r="S20" s="44">
        <f t="shared" si="10"/>
        <v>100</v>
      </c>
    </row>
    <row r="21" spans="1:19" ht="16.5" x14ac:dyDescent="0.25">
      <c r="A21" s="37">
        <v>9</v>
      </c>
      <c r="B21" s="37" t="s">
        <v>55</v>
      </c>
      <c r="C21" s="40">
        <v>231200</v>
      </c>
      <c r="D21" s="59" t="s">
        <v>49</v>
      </c>
      <c r="E21" s="40">
        <v>6113</v>
      </c>
      <c r="F21" s="40">
        <v>5156</v>
      </c>
      <c r="G21" s="37"/>
      <c r="H21" s="37"/>
      <c r="I21" s="37"/>
      <c r="J21" s="37"/>
      <c r="K21" s="37"/>
      <c r="L21" s="41">
        <v>300</v>
      </c>
      <c r="M21" s="41">
        <v>300</v>
      </c>
      <c r="N21" s="41">
        <v>71</v>
      </c>
      <c r="O21" s="42">
        <v>300</v>
      </c>
      <c r="P21" s="41">
        <v>0</v>
      </c>
      <c r="Q21" s="41">
        <v>300</v>
      </c>
      <c r="R21" s="43">
        <f t="shared" si="9"/>
        <v>0</v>
      </c>
      <c r="S21" s="44">
        <f t="shared" si="10"/>
        <v>100</v>
      </c>
    </row>
    <row r="22" spans="1:19" ht="16.5" x14ac:dyDescent="0.25">
      <c r="A22" s="37">
        <v>10</v>
      </c>
      <c r="B22" s="37" t="s">
        <v>56</v>
      </c>
      <c r="C22" s="40">
        <v>231200</v>
      </c>
      <c r="D22" s="59" t="s">
        <v>49</v>
      </c>
      <c r="E22" s="40">
        <v>6113</v>
      </c>
      <c r="F22" s="40">
        <v>5167</v>
      </c>
      <c r="G22" s="37"/>
      <c r="H22" s="37"/>
      <c r="I22" s="37"/>
      <c r="J22" s="37"/>
      <c r="K22" s="37"/>
      <c r="L22" s="41">
        <v>5</v>
      </c>
      <c r="M22" s="41">
        <v>5</v>
      </c>
      <c r="N22" s="41">
        <v>0</v>
      </c>
      <c r="O22" s="42">
        <v>5</v>
      </c>
      <c r="P22" s="41">
        <v>0</v>
      </c>
      <c r="Q22" s="41">
        <v>5</v>
      </c>
      <c r="R22" s="43">
        <f t="shared" si="9"/>
        <v>0</v>
      </c>
      <c r="S22" s="44">
        <f t="shared" si="10"/>
        <v>100</v>
      </c>
    </row>
    <row r="23" spans="1:19" ht="16.5" x14ac:dyDescent="0.25">
      <c r="A23" s="37">
        <v>11</v>
      </c>
      <c r="B23" s="37" t="s">
        <v>60</v>
      </c>
      <c r="C23" s="40">
        <v>231200</v>
      </c>
      <c r="D23" s="59" t="s">
        <v>49</v>
      </c>
      <c r="E23" s="40">
        <v>6113</v>
      </c>
      <c r="F23" s="40">
        <v>5169</v>
      </c>
      <c r="G23" s="37"/>
      <c r="H23" s="37"/>
      <c r="I23" s="37"/>
      <c r="J23" s="37"/>
      <c r="K23" s="37"/>
      <c r="L23" s="41">
        <v>50</v>
      </c>
      <c r="M23" s="41">
        <v>50</v>
      </c>
      <c r="N23" s="41">
        <v>9</v>
      </c>
      <c r="O23" s="42">
        <v>50</v>
      </c>
      <c r="P23" s="41">
        <v>0</v>
      </c>
      <c r="Q23" s="41">
        <v>50</v>
      </c>
      <c r="R23" s="43">
        <f t="shared" si="9"/>
        <v>0</v>
      </c>
      <c r="S23" s="44">
        <f t="shared" si="10"/>
        <v>100</v>
      </c>
    </row>
    <row r="24" spans="1:19" ht="16.5" x14ac:dyDescent="0.25">
      <c r="A24" s="37">
        <v>12</v>
      </c>
      <c r="B24" s="37" t="s">
        <v>61</v>
      </c>
      <c r="C24" s="40">
        <v>231200</v>
      </c>
      <c r="D24" s="59" t="s">
        <v>49</v>
      </c>
      <c r="E24" s="40">
        <v>6113</v>
      </c>
      <c r="F24" s="40">
        <v>5171</v>
      </c>
      <c r="G24" s="37"/>
      <c r="H24" s="37"/>
      <c r="I24" s="37"/>
      <c r="J24" s="37"/>
      <c r="K24" s="37"/>
      <c r="L24" s="41">
        <v>600</v>
      </c>
      <c r="M24" s="41">
        <v>600</v>
      </c>
      <c r="N24" s="41">
        <v>388</v>
      </c>
      <c r="O24" s="42">
        <v>600</v>
      </c>
      <c r="P24" s="41">
        <v>500</v>
      </c>
      <c r="Q24" s="41">
        <v>100</v>
      </c>
      <c r="R24" s="43">
        <f t="shared" si="9"/>
        <v>0</v>
      </c>
      <c r="S24" s="44">
        <f t="shared" si="10"/>
        <v>100</v>
      </c>
    </row>
    <row r="25" spans="1:19" ht="16.5" x14ac:dyDescent="0.25">
      <c r="A25" s="37">
        <v>13</v>
      </c>
      <c r="B25" s="37" t="s">
        <v>57</v>
      </c>
      <c r="C25" s="40">
        <v>231200</v>
      </c>
      <c r="D25" s="59" t="s">
        <v>49</v>
      </c>
      <c r="E25" s="40">
        <v>6113</v>
      </c>
      <c r="F25" s="40">
        <v>5176</v>
      </c>
      <c r="G25" s="37"/>
      <c r="H25" s="37"/>
      <c r="I25" s="37"/>
      <c r="J25" s="37"/>
      <c r="K25" s="37"/>
      <c r="L25" s="41">
        <v>5</v>
      </c>
      <c r="M25" s="41">
        <v>5</v>
      </c>
      <c r="N25" s="41">
        <v>0</v>
      </c>
      <c r="O25" s="42">
        <v>5</v>
      </c>
      <c r="P25" s="41">
        <v>0</v>
      </c>
      <c r="Q25" s="41">
        <v>5</v>
      </c>
      <c r="R25" s="43">
        <f t="shared" si="9"/>
        <v>0</v>
      </c>
      <c r="S25" s="44">
        <f t="shared" si="10"/>
        <v>100</v>
      </c>
    </row>
    <row r="26" spans="1:19" ht="16.5" x14ac:dyDescent="0.25">
      <c r="A26" s="37">
        <v>14</v>
      </c>
      <c r="B26" s="37" t="s">
        <v>58</v>
      </c>
      <c r="C26" s="40">
        <v>231200</v>
      </c>
      <c r="D26" s="59" t="s">
        <v>49</v>
      </c>
      <c r="E26" s="40">
        <v>6113</v>
      </c>
      <c r="F26" s="40">
        <v>5179</v>
      </c>
      <c r="G26" s="37"/>
      <c r="H26" s="37"/>
      <c r="I26" s="37"/>
      <c r="J26" s="37"/>
      <c r="K26" s="37"/>
      <c r="L26" s="41">
        <v>5</v>
      </c>
      <c r="M26" s="41">
        <v>5</v>
      </c>
      <c r="N26" s="41">
        <v>0</v>
      </c>
      <c r="O26" s="42">
        <v>5</v>
      </c>
      <c r="P26" s="41">
        <v>5</v>
      </c>
      <c r="Q26" s="41">
        <v>0</v>
      </c>
      <c r="R26" s="43">
        <f t="shared" si="9"/>
        <v>0</v>
      </c>
      <c r="S26" s="44">
        <f t="shared" si="10"/>
        <v>100</v>
      </c>
    </row>
    <row r="27" spans="1:19" ht="16.5" x14ac:dyDescent="0.25">
      <c r="A27" s="37">
        <v>15</v>
      </c>
      <c r="B27" s="37" t="s">
        <v>98</v>
      </c>
      <c r="C27" s="40">
        <v>231200</v>
      </c>
      <c r="D27" s="59" t="s">
        <v>49</v>
      </c>
      <c r="E27" s="40">
        <v>6113</v>
      </c>
      <c r="F27" s="40">
        <v>5362</v>
      </c>
      <c r="G27" s="37"/>
      <c r="H27" s="37"/>
      <c r="I27" s="37"/>
      <c r="J27" s="37"/>
      <c r="K27" s="37"/>
      <c r="L27" s="41">
        <v>26</v>
      </c>
      <c r="M27" s="41">
        <v>26</v>
      </c>
      <c r="N27" s="41">
        <v>25</v>
      </c>
      <c r="O27" s="42">
        <v>33</v>
      </c>
      <c r="P27" s="41">
        <v>33</v>
      </c>
      <c r="Q27" s="41">
        <v>0</v>
      </c>
      <c r="R27" s="43">
        <f t="shared" si="9"/>
        <v>7</v>
      </c>
      <c r="S27" s="44">
        <f t="shared" si="10"/>
        <v>126.92307692307692</v>
      </c>
    </row>
    <row r="28" spans="1:19" ht="16.5" x14ac:dyDescent="0.3">
      <c r="A28" s="37">
        <v>16</v>
      </c>
      <c r="B28" s="12" t="s">
        <v>63</v>
      </c>
      <c r="C28" s="40">
        <v>231200</v>
      </c>
      <c r="D28" s="59" t="s">
        <v>49</v>
      </c>
      <c r="E28" s="40">
        <v>6113</v>
      </c>
      <c r="F28" s="40">
        <v>5499</v>
      </c>
      <c r="G28" s="37"/>
      <c r="H28" s="37"/>
      <c r="I28" s="37"/>
      <c r="J28" s="37"/>
      <c r="K28" s="37"/>
      <c r="L28" s="41">
        <v>255</v>
      </c>
      <c r="M28" s="41">
        <v>291</v>
      </c>
      <c r="N28" s="41">
        <v>158</v>
      </c>
      <c r="O28" s="42">
        <v>305</v>
      </c>
      <c r="P28" s="41">
        <v>305</v>
      </c>
      <c r="Q28" s="41">
        <v>0</v>
      </c>
      <c r="R28" s="43">
        <f t="shared" si="9"/>
        <v>50</v>
      </c>
      <c r="S28" s="44">
        <f t="shared" si="10"/>
        <v>119.6078431372549</v>
      </c>
    </row>
    <row r="29" spans="1:19" ht="16.5" x14ac:dyDescent="0.25">
      <c r="A29" s="37">
        <v>17</v>
      </c>
      <c r="B29" s="37" t="s">
        <v>59</v>
      </c>
      <c r="C29" s="40">
        <v>231200</v>
      </c>
      <c r="D29" s="59" t="s">
        <v>49</v>
      </c>
      <c r="E29" s="40">
        <v>6172</v>
      </c>
      <c r="F29" s="40">
        <v>5011</v>
      </c>
      <c r="G29" s="37"/>
      <c r="H29" s="37"/>
      <c r="I29" s="37"/>
      <c r="J29" s="37"/>
      <c r="K29" s="37"/>
      <c r="L29" s="41">
        <v>362375</v>
      </c>
      <c r="M29" s="41">
        <v>362375</v>
      </c>
      <c r="N29" s="41">
        <v>226022</v>
      </c>
      <c r="O29" s="42">
        <v>398266</v>
      </c>
      <c r="P29" s="41">
        <v>398266</v>
      </c>
      <c r="Q29" s="41">
        <v>0</v>
      </c>
      <c r="R29" s="43">
        <f t="shared" si="9"/>
        <v>35891</v>
      </c>
      <c r="S29" s="44">
        <f t="shared" si="10"/>
        <v>109.90438082097276</v>
      </c>
    </row>
    <row r="30" spans="1:19" ht="16.5" x14ac:dyDescent="0.25">
      <c r="A30" s="37">
        <v>18</v>
      </c>
      <c r="B30" s="37" t="s">
        <v>62</v>
      </c>
      <c r="C30" s="40">
        <v>231200</v>
      </c>
      <c r="D30" s="59" t="s">
        <v>49</v>
      </c>
      <c r="E30" s="40">
        <v>6172</v>
      </c>
      <c r="F30" s="40">
        <v>5021</v>
      </c>
      <c r="G30" s="37"/>
      <c r="H30" s="37"/>
      <c r="I30" s="37"/>
      <c r="J30" s="37"/>
      <c r="K30" s="37"/>
      <c r="L30" s="41">
        <v>9000</v>
      </c>
      <c r="M30" s="41">
        <v>9000</v>
      </c>
      <c r="N30" s="41">
        <v>4917</v>
      </c>
      <c r="O30" s="42">
        <v>9000</v>
      </c>
      <c r="P30" s="41">
        <v>9000</v>
      </c>
      <c r="Q30" s="41">
        <v>0</v>
      </c>
      <c r="R30" s="43">
        <f t="shared" si="9"/>
        <v>0</v>
      </c>
      <c r="S30" s="44">
        <f t="shared" si="10"/>
        <v>100</v>
      </c>
    </row>
    <row r="31" spans="1:19" ht="16.5" x14ac:dyDescent="0.25">
      <c r="A31" s="37">
        <v>19</v>
      </c>
      <c r="B31" s="37" t="s">
        <v>64</v>
      </c>
      <c r="C31" s="40">
        <v>231200</v>
      </c>
      <c r="D31" s="59" t="s">
        <v>49</v>
      </c>
      <c r="E31" s="40">
        <v>6172</v>
      </c>
      <c r="F31" s="40">
        <v>5024</v>
      </c>
      <c r="G31" s="37"/>
      <c r="H31" s="37"/>
      <c r="I31" s="37"/>
      <c r="J31" s="37"/>
      <c r="K31" s="37"/>
      <c r="L31" s="41">
        <v>100</v>
      </c>
      <c r="M31" s="41">
        <v>100</v>
      </c>
      <c r="N31" s="41">
        <v>0</v>
      </c>
      <c r="O31" s="42">
        <v>100</v>
      </c>
      <c r="P31" s="41">
        <v>100</v>
      </c>
      <c r="Q31" s="41">
        <v>0</v>
      </c>
      <c r="R31" s="43">
        <f t="shared" si="9"/>
        <v>0</v>
      </c>
      <c r="S31" s="44">
        <f t="shared" si="10"/>
        <v>100</v>
      </c>
    </row>
    <row r="32" spans="1:19" ht="16.5" x14ac:dyDescent="0.25">
      <c r="A32" s="37">
        <v>20</v>
      </c>
      <c r="B32" s="37" t="s">
        <v>65</v>
      </c>
      <c r="C32" s="40">
        <v>231200</v>
      </c>
      <c r="D32" s="59" t="s">
        <v>49</v>
      </c>
      <c r="E32" s="40">
        <v>6172</v>
      </c>
      <c r="F32" s="40">
        <v>5029</v>
      </c>
      <c r="G32" s="37"/>
      <c r="H32" s="37"/>
      <c r="I32" s="37"/>
      <c r="J32" s="37"/>
      <c r="K32" s="37"/>
      <c r="L32" s="41">
        <v>1200</v>
      </c>
      <c r="M32" s="41">
        <v>1200</v>
      </c>
      <c r="N32" s="41">
        <v>950</v>
      </c>
      <c r="O32" s="42">
        <v>1850</v>
      </c>
      <c r="P32" s="41">
        <v>1850</v>
      </c>
      <c r="Q32" s="41">
        <v>0</v>
      </c>
      <c r="R32" s="43">
        <f t="shared" si="9"/>
        <v>650</v>
      </c>
      <c r="S32" s="44">
        <f t="shared" si="10"/>
        <v>154.16666666666669</v>
      </c>
    </row>
    <row r="33" spans="1:19" ht="16.5" x14ac:dyDescent="0.25">
      <c r="A33" s="37">
        <v>21</v>
      </c>
      <c r="B33" s="37" t="s">
        <v>67</v>
      </c>
      <c r="C33" s="40">
        <v>231200</v>
      </c>
      <c r="D33" s="59" t="s">
        <v>49</v>
      </c>
      <c r="E33" s="40">
        <v>6172</v>
      </c>
      <c r="F33" s="40">
        <v>5031</v>
      </c>
      <c r="G33" s="37"/>
      <c r="H33" s="37"/>
      <c r="I33" s="37"/>
      <c r="J33" s="37"/>
      <c r="K33" s="37"/>
      <c r="L33" s="41">
        <v>90750</v>
      </c>
      <c r="M33" s="41">
        <v>90750</v>
      </c>
      <c r="N33" s="41">
        <v>57452</v>
      </c>
      <c r="O33" s="42">
        <v>99000</v>
      </c>
      <c r="P33" s="41">
        <v>99000</v>
      </c>
      <c r="Q33" s="41">
        <v>0</v>
      </c>
      <c r="R33" s="43">
        <f t="shared" si="9"/>
        <v>8250</v>
      </c>
      <c r="S33" s="44">
        <f t="shared" si="10"/>
        <v>109.09090909090908</v>
      </c>
    </row>
    <row r="34" spans="1:19" ht="16.5" x14ac:dyDescent="0.25">
      <c r="A34" s="37">
        <v>22</v>
      </c>
      <c r="B34" s="37" t="s">
        <v>68</v>
      </c>
      <c r="C34" s="40">
        <v>231200</v>
      </c>
      <c r="D34" s="59" t="s">
        <v>49</v>
      </c>
      <c r="E34" s="40">
        <v>6172</v>
      </c>
      <c r="F34" s="40">
        <v>5032</v>
      </c>
      <c r="G34" s="37"/>
      <c r="H34" s="37"/>
      <c r="I34" s="37"/>
      <c r="J34" s="37"/>
      <c r="K34" s="37"/>
      <c r="L34" s="41">
        <v>32570</v>
      </c>
      <c r="M34" s="41">
        <v>32570</v>
      </c>
      <c r="N34" s="41">
        <v>20925</v>
      </c>
      <c r="O34" s="42">
        <v>35900</v>
      </c>
      <c r="P34" s="41">
        <v>35900</v>
      </c>
      <c r="Q34" s="41">
        <v>0</v>
      </c>
      <c r="R34" s="43">
        <f t="shared" si="9"/>
        <v>3330</v>
      </c>
      <c r="S34" s="44">
        <f t="shared" si="10"/>
        <v>110.22413263739639</v>
      </c>
    </row>
    <row r="35" spans="1:19" ht="16.5" x14ac:dyDescent="0.25">
      <c r="A35" s="37">
        <v>23</v>
      </c>
      <c r="B35" s="37" t="s">
        <v>69</v>
      </c>
      <c r="C35" s="40">
        <v>231200</v>
      </c>
      <c r="D35" s="59" t="s">
        <v>49</v>
      </c>
      <c r="E35" s="40">
        <v>6172</v>
      </c>
      <c r="F35" s="40">
        <v>5038</v>
      </c>
      <c r="G35" s="37"/>
      <c r="H35" s="37"/>
      <c r="I35" s="37"/>
      <c r="J35" s="37"/>
      <c r="K35" s="37"/>
      <c r="L35" s="41">
        <v>1520</v>
      </c>
      <c r="M35" s="41">
        <v>1520</v>
      </c>
      <c r="N35" s="41">
        <v>1221</v>
      </c>
      <c r="O35" s="42">
        <v>1680</v>
      </c>
      <c r="P35" s="41">
        <v>1680</v>
      </c>
      <c r="Q35" s="41">
        <v>0</v>
      </c>
      <c r="R35" s="43">
        <f t="shared" si="9"/>
        <v>160</v>
      </c>
      <c r="S35" s="44">
        <f t="shared" si="10"/>
        <v>110.5263157894737</v>
      </c>
    </row>
    <row r="36" spans="1:19" ht="16.5" x14ac:dyDescent="0.25">
      <c r="A36" s="37">
        <v>24</v>
      </c>
      <c r="B36" s="37" t="s">
        <v>70</v>
      </c>
      <c r="C36" s="40">
        <v>231200</v>
      </c>
      <c r="D36" s="59" t="s">
        <v>49</v>
      </c>
      <c r="E36" s="40">
        <v>6172</v>
      </c>
      <c r="F36" s="40">
        <v>5131</v>
      </c>
      <c r="G36" s="37"/>
      <c r="H36" s="37"/>
      <c r="I36" s="37"/>
      <c r="J36" s="37"/>
      <c r="K36" s="37"/>
      <c r="L36" s="41">
        <v>100</v>
      </c>
      <c r="M36" s="41">
        <v>170</v>
      </c>
      <c r="N36" s="41">
        <v>146</v>
      </c>
      <c r="O36" s="42">
        <v>150</v>
      </c>
      <c r="P36" s="41">
        <v>150</v>
      </c>
      <c r="Q36" s="41">
        <v>0</v>
      </c>
      <c r="R36" s="43">
        <f t="shared" si="9"/>
        <v>50</v>
      </c>
      <c r="S36" s="44">
        <f t="shared" si="10"/>
        <v>150</v>
      </c>
    </row>
    <row r="37" spans="1:19" ht="16.5" x14ac:dyDescent="0.25">
      <c r="A37" s="37">
        <v>25</v>
      </c>
      <c r="B37" s="37" t="s">
        <v>71</v>
      </c>
      <c r="C37" s="40">
        <v>231200</v>
      </c>
      <c r="D37" s="59" t="s">
        <v>49</v>
      </c>
      <c r="E37" s="40">
        <v>6172</v>
      </c>
      <c r="F37" s="40">
        <v>5132</v>
      </c>
      <c r="G37" s="37"/>
      <c r="H37" s="37"/>
      <c r="I37" s="37"/>
      <c r="J37" s="37"/>
      <c r="K37" s="37"/>
      <c r="L37" s="41">
        <v>40</v>
      </c>
      <c r="M37" s="41">
        <v>40</v>
      </c>
      <c r="N37" s="41">
        <v>1</v>
      </c>
      <c r="O37" s="42">
        <v>40</v>
      </c>
      <c r="P37" s="41">
        <v>40</v>
      </c>
      <c r="Q37" s="41">
        <v>0</v>
      </c>
      <c r="R37" s="43">
        <f t="shared" si="9"/>
        <v>0</v>
      </c>
      <c r="S37" s="44">
        <f t="shared" si="10"/>
        <v>100</v>
      </c>
    </row>
    <row r="38" spans="1:19" ht="16.5" x14ac:dyDescent="0.25">
      <c r="A38" s="37">
        <v>26</v>
      </c>
      <c r="B38" s="37" t="s">
        <v>105</v>
      </c>
      <c r="C38" s="40">
        <v>231200</v>
      </c>
      <c r="D38" s="59" t="s">
        <v>49</v>
      </c>
      <c r="E38" s="40">
        <v>6172</v>
      </c>
      <c r="F38" s="40">
        <v>5133</v>
      </c>
      <c r="G38" s="37"/>
      <c r="H38" s="37"/>
      <c r="I38" s="37"/>
      <c r="J38" s="37"/>
      <c r="K38" s="37"/>
      <c r="L38" s="41">
        <v>15</v>
      </c>
      <c r="M38" s="41">
        <v>15</v>
      </c>
      <c r="N38" s="41">
        <v>0</v>
      </c>
      <c r="O38" s="42">
        <v>15</v>
      </c>
      <c r="P38" s="41">
        <v>15</v>
      </c>
      <c r="Q38" s="41">
        <v>0</v>
      </c>
      <c r="R38" s="43">
        <f t="shared" si="9"/>
        <v>0</v>
      </c>
      <c r="S38" s="44">
        <f t="shared" si="10"/>
        <v>100</v>
      </c>
    </row>
    <row r="39" spans="1:19" ht="16.5" x14ac:dyDescent="0.25">
      <c r="A39" s="37">
        <v>27</v>
      </c>
      <c r="B39" s="37" t="s">
        <v>72</v>
      </c>
      <c r="C39" s="40">
        <v>231200</v>
      </c>
      <c r="D39" s="59" t="s">
        <v>49</v>
      </c>
      <c r="E39" s="40">
        <v>6172</v>
      </c>
      <c r="F39" s="40">
        <v>5134</v>
      </c>
      <c r="G39" s="37"/>
      <c r="H39" s="37"/>
      <c r="I39" s="37"/>
      <c r="J39" s="37"/>
      <c r="K39" s="37"/>
      <c r="L39" s="41">
        <v>378</v>
      </c>
      <c r="M39" s="41">
        <v>378</v>
      </c>
      <c r="N39" s="41">
        <v>92</v>
      </c>
      <c r="O39" s="42">
        <v>287</v>
      </c>
      <c r="P39" s="41">
        <v>287</v>
      </c>
      <c r="Q39" s="41">
        <v>0</v>
      </c>
      <c r="R39" s="43">
        <f t="shared" si="9"/>
        <v>-91</v>
      </c>
      <c r="S39" s="44">
        <f t="shared" si="10"/>
        <v>75.925925925925924</v>
      </c>
    </row>
    <row r="40" spans="1:19" ht="16.5" x14ac:dyDescent="0.25">
      <c r="A40" s="37">
        <v>28</v>
      </c>
      <c r="B40" s="37" t="s">
        <v>73</v>
      </c>
      <c r="C40" s="40">
        <v>231200</v>
      </c>
      <c r="D40" s="59" t="s">
        <v>49</v>
      </c>
      <c r="E40" s="40">
        <v>6172</v>
      </c>
      <c r="F40" s="40">
        <v>5136</v>
      </c>
      <c r="G40" s="37"/>
      <c r="H40" s="37"/>
      <c r="I40" s="37"/>
      <c r="J40" s="37"/>
      <c r="K40" s="37"/>
      <c r="L40" s="41">
        <v>225</v>
      </c>
      <c r="M40" s="41">
        <v>225</v>
      </c>
      <c r="N40" s="41">
        <v>166</v>
      </c>
      <c r="O40" s="42">
        <v>225</v>
      </c>
      <c r="P40" s="41">
        <v>0</v>
      </c>
      <c r="Q40" s="41">
        <v>225</v>
      </c>
      <c r="R40" s="43">
        <f t="shared" si="9"/>
        <v>0</v>
      </c>
      <c r="S40" s="44">
        <f t="shared" si="10"/>
        <v>100</v>
      </c>
    </row>
    <row r="41" spans="1:19" ht="16.5" x14ac:dyDescent="0.25">
      <c r="A41" s="37">
        <v>29</v>
      </c>
      <c r="B41" s="37" t="s">
        <v>74</v>
      </c>
      <c r="C41" s="40">
        <v>231200</v>
      </c>
      <c r="D41" s="59" t="s">
        <v>49</v>
      </c>
      <c r="E41" s="40">
        <v>6172</v>
      </c>
      <c r="F41" s="40">
        <v>5137</v>
      </c>
      <c r="G41" s="37"/>
      <c r="H41" s="37"/>
      <c r="I41" s="37"/>
      <c r="J41" s="37"/>
      <c r="K41" s="37"/>
      <c r="L41" s="41">
        <v>900</v>
      </c>
      <c r="M41" s="41">
        <v>900</v>
      </c>
      <c r="N41" s="41">
        <v>237</v>
      </c>
      <c r="O41" s="42">
        <v>1720</v>
      </c>
      <c r="P41" s="41">
        <v>0</v>
      </c>
      <c r="Q41" s="41">
        <v>1720</v>
      </c>
      <c r="R41" s="43">
        <f t="shared" si="9"/>
        <v>820</v>
      </c>
      <c r="S41" s="44">
        <f t="shared" si="10"/>
        <v>191.11111111111111</v>
      </c>
    </row>
    <row r="42" spans="1:19" ht="16.5" x14ac:dyDescent="0.25">
      <c r="A42" s="37">
        <v>30</v>
      </c>
      <c r="B42" s="37" t="s">
        <v>75</v>
      </c>
      <c r="C42" s="40">
        <v>231200</v>
      </c>
      <c r="D42" s="59" t="s">
        <v>49</v>
      </c>
      <c r="E42" s="40">
        <v>6172</v>
      </c>
      <c r="F42" s="40">
        <v>5139</v>
      </c>
      <c r="G42" s="37"/>
      <c r="H42" s="37"/>
      <c r="I42" s="37"/>
      <c r="J42" s="37"/>
      <c r="K42" s="37"/>
      <c r="L42" s="41">
        <v>3400</v>
      </c>
      <c r="M42" s="41">
        <v>2909</v>
      </c>
      <c r="N42" s="41">
        <v>1109</v>
      </c>
      <c r="O42" s="42">
        <v>3400</v>
      </c>
      <c r="P42" s="41">
        <v>2700</v>
      </c>
      <c r="Q42" s="41">
        <v>700</v>
      </c>
      <c r="R42" s="43">
        <f t="shared" si="9"/>
        <v>0</v>
      </c>
      <c r="S42" s="44">
        <f t="shared" si="10"/>
        <v>100</v>
      </c>
    </row>
    <row r="43" spans="1:19" ht="16.5" x14ac:dyDescent="0.25">
      <c r="A43" s="37">
        <v>31</v>
      </c>
      <c r="B43" s="37" t="s">
        <v>76</v>
      </c>
      <c r="C43" s="40">
        <v>231200</v>
      </c>
      <c r="D43" s="59" t="s">
        <v>49</v>
      </c>
      <c r="E43" s="40">
        <v>6172</v>
      </c>
      <c r="F43" s="40">
        <v>5151</v>
      </c>
      <c r="G43" s="37"/>
      <c r="H43" s="37"/>
      <c r="I43" s="37"/>
      <c r="J43" s="37"/>
      <c r="K43" s="37"/>
      <c r="L43" s="41">
        <v>1260</v>
      </c>
      <c r="M43" s="41">
        <v>1260</v>
      </c>
      <c r="N43" s="41">
        <v>723</v>
      </c>
      <c r="O43" s="42">
        <v>1500</v>
      </c>
      <c r="P43" s="41">
        <v>1500</v>
      </c>
      <c r="Q43" s="41">
        <v>0</v>
      </c>
      <c r="R43" s="43">
        <f t="shared" si="9"/>
        <v>240</v>
      </c>
      <c r="S43" s="44">
        <f t="shared" si="10"/>
        <v>119.04761904761905</v>
      </c>
    </row>
    <row r="44" spans="1:19" ht="16.5" x14ac:dyDescent="0.25">
      <c r="A44" s="37">
        <v>32</v>
      </c>
      <c r="B44" s="37" t="s">
        <v>77</v>
      </c>
      <c r="C44" s="40">
        <v>231200</v>
      </c>
      <c r="D44" s="59" t="s">
        <v>49</v>
      </c>
      <c r="E44" s="40">
        <v>6172</v>
      </c>
      <c r="F44" s="40">
        <v>5152</v>
      </c>
      <c r="G44" s="37"/>
      <c r="H44" s="37"/>
      <c r="I44" s="37"/>
      <c r="J44" s="37"/>
      <c r="K44" s="37"/>
      <c r="L44" s="41">
        <v>6450</v>
      </c>
      <c r="M44" s="41">
        <v>7867</v>
      </c>
      <c r="N44" s="41">
        <v>5324</v>
      </c>
      <c r="O44" s="42">
        <v>8000</v>
      </c>
      <c r="P44" s="41">
        <v>8000</v>
      </c>
      <c r="Q44" s="41">
        <v>0</v>
      </c>
      <c r="R44" s="43">
        <f t="shared" si="9"/>
        <v>1550</v>
      </c>
      <c r="S44" s="44">
        <f t="shared" si="10"/>
        <v>124.03100775193798</v>
      </c>
    </row>
    <row r="45" spans="1:19" ht="16.5" x14ac:dyDescent="0.25">
      <c r="A45" s="37">
        <v>33</v>
      </c>
      <c r="B45" s="37" t="s">
        <v>78</v>
      </c>
      <c r="C45" s="40">
        <v>231200</v>
      </c>
      <c r="D45" s="59" t="s">
        <v>49</v>
      </c>
      <c r="E45" s="40">
        <v>6172</v>
      </c>
      <c r="F45" s="40">
        <v>5154</v>
      </c>
      <c r="G45" s="37"/>
      <c r="H45" s="37"/>
      <c r="I45" s="37"/>
      <c r="J45" s="37"/>
      <c r="K45" s="37"/>
      <c r="L45" s="41">
        <v>5160</v>
      </c>
      <c r="M45" s="41">
        <v>5160</v>
      </c>
      <c r="N45" s="41">
        <v>2927</v>
      </c>
      <c r="O45" s="42">
        <v>5160</v>
      </c>
      <c r="P45" s="41">
        <v>5160</v>
      </c>
      <c r="Q45" s="41">
        <v>0</v>
      </c>
      <c r="R45" s="43">
        <f t="shared" si="9"/>
        <v>0</v>
      </c>
      <c r="S45" s="44">
        <f t="shared" si="10"/>
        <v>100</v>
      </c>
    </row>
    <row r="46" spans="1:19" ht="16.5" x14ac:dyDescent="0.25">
      <c r="A46" s="37">
        <v>34</v>
      </c>
      <c r="B46" s="37" t="s">
        <v>79</v>
      </c>
      <c r="C46" s="40">
        <v>231200</v>
      </c>
      <c r="D46" s="59" t="s">
        <v>49</v>
      </c>
      <c r="E46" s="40">
        <v>6172</v>
      </c>
      <c r="F46" s="40">
        <v>5156</v>
      </c>
      <c r="G46" s="37"/>
      <c r="H46" s="37"/>
      <c r="I46" s="37"/>
      <c r="J46" s="37"/>
      <c r="K46" s="37"/>
      <c r="L46" s="41">
        <v>1300</v>
      </c>
      <c r="M46" s="41">
        <v>1300</v>
      </c>
      <c r="N46" s="41">
        <v>805</v>
      </c>
      <c r="O46" s="42">
        <v>1300</v>
      </c>
      <c r="P46" s="41">
        <v>0</v>
      </c>
      <c r="Q46" s="41">
        <v>1300</v>
      </c>
      <c r="R46" s="43">
        <f t="shared" si="9"/>
        <v>0</v>
      </c>
      <c r="S46" s="44">
        <f t="shared" si="10"/>
        <v>100</v>
      </c>
    </row>
    <row r="47" spans="1:19" ht="16.5" x14ac:dyDescent="0.25">
      <c r="A47" s="37">
        <v>35</v>
      </c>
      <c r="B47" s="37" t="s">
        <v>80</v>
      </c>
      <c r="C47" s="40">
        <v>231200</v>
      </c>
      <c r="D47" s="59" t="s">
        <v>49</v>
      </c>
      <c r="E47" s="40">
        <v>6172</v>
      </c>
      <c r="F47" s="40">
        <v>5159</v>
      </c>
      <c r="G47" s="37"/>
      <c r="H47" s="37"/>
      <c r="I47" s="37"/>
      <c r="J47" s="37"/>
      <c r="K47" s="37"/>
      <c r="L47" s="41">
        <v>20</v>
      </c>
      <c r="M47" s="41">
        <v>20</v>
      </c>
      <c r="N47" s="41">
        <v>6</v>
      </c>
      <c r="O47" s="42">
        <v>20</v>
      </c>
      <c r="P47" s="41">
        <v>20</v>
      </c>
      <c r="Q47" s="41">
        <v>0</v>
      </c>
      <c r="R47" s="43">
        <f t="shared" si="9"/>
        <v>0</v>
      </c>
      <c r="S47" s="44">
        <f t="shared" si="10"/>
        <v>100</v>
      </c>
    </row>
    <row r="48" spans="1:19" ht="16.5" x14ac:dyDescent="0.3">
      <c r="A48" s="37">
        <v>36</v>
      </c>
      <c r="B48" s="12" t="s">
        <v>81</v>
      </c>
      <c r="C48" s="40">
        <v>231200</v>
      </c>
      <c r="D48" s="59" t="s">
        <v>49</v>
      </c>
      <c r="E48" s="40">
        <v>6172</v>
      </c>
      <c r="F48" s="40">
        <v>5167</v>
      </c>
      <c r="G48" s="37"/>
      <c r="H48" s="37"/>
      <c r="I48" s="37"/>
      <c r="J48" s="37"/>
      <c r="K48" s="37"/>
      <c r="L48" s="41">
        <v>6000</v>
      </c>
      <c r="M48" s="41">
        <v>5050</v>
      </c>
      <c r="N48" s="41">
        <v>2618</v>
      </c>
      <c r="O48" s="42">
        <v>5000</v>
      </c>
      <c r="P48" s="41">
        <v>5000</v>
      </c>
      <c r="Q48" s="41">
        <v>0</v>
      </c>
      <c r="R48" s="43">
        <f t="shared" si="9"/>
        <v>-1000</v>
      </c>
      <c r="S48" s="44">
        <f t="shared" si="10"/>
        <v>83.333333333333343</v>
      </c>
    </row>
    <row r="49" spans="1:19" ht="16.5" x14ac:dyDescent="0.25">
      <c r="A49" s="37">
        <v>37</v>
      </c>
      <c r="B49" s="37" t="s">
        <v>97</v>
      </c>
      <c r="C49" s="40">
        <v>231200</v>
      </c>
      <c r="D49" s="59" t="s">
        <v>49</v>
      </c>
      <c r="E49" s="40">
        <v>6172</v>
      </c>
      <c r="F49" s="40">
        <v>5168</v>
      </c>
      <c r="G49" s="37"/>
      <c r="H49" s="37"/>
      <c r="I49" s="37"/>
      <c r="J49" s="37"/>
      <c r="K49" s="37"/>
      <c r="L49" s="41">
        <v>450</v>
      </c>
      <c r="M49" s="41">
        <v>550</v>
      </c>
      <c r="N49" s="41">
        <v>295</v>
      </c>
      <c r="O49" s="42">
        <v>120</v>
      </c>
      <c r="P49" s="41">
        <v>120</v>
      </c>
      <c r="Q49" s="41">
        <v>0</v>
      </c>
      <c r="R49" s="43">
        <f t="shared" si="9"/>
        <v>-330</v>
      </c>
      <c r="S49" s="44">
        <f t="shared" si="10"/>
        <v>26.666666666666668</v>
      </c>
    </row>
    <row r="50" spans="1:19" ht="16.5" x14ac:dyDescent="0.25">
      <c r="A50" s="37">
        <v>38</v>
      </c>
      <c r="B50" s="37" t="s">
        <v>82</v>
      </c>
      <c r="C50" s="40">
        <v>231200</v>
      </c>
      <c r="D50" s="59" t="s">
        <v>49</v>
      </c>
      <c r="E50" s="40">
        <v>6172</v>
      </c>
      <c r="F50" s="40">
        <v>5169</v>
      </c>
      <c r="G50" s="37"/>
      <c r="H50" s="37"/>
      <c r="I50" s="37"/>
      <c r="J50" s="37"/>
      <c r="K50" s="37"/>
      <c r="L50" s="41">
        <v>7354</v>
      </c>
      <c r="M50" s="41">
        <v>8150</v>
      </c>
      <c r="N50" s="41">
        <v>5030</v>
      </c>
      <c r="O50" s="42">
        <v>7641</v>
      </c>
      <c r="P50" s="41">
        <v>6251</v>
      </c>
      <c r="Q50" s="41">
        <v>1390</v>
      </c>
      <c r="R50" s="43">
        <f t="shared" si="9"/>
        <v>287</v>
      </c>
      <c r="S50" s="44">
        <f t="shared" si="10"/>
        <v>103.9026380201251</v>
      </c>
    </row>
    <row r="51" spans="1:19" ht="16.5" x14ac:dyDescent="0.25">
      <c r="A51" s="37">
        <v>39</v>
      </c>
      <c r="B51" s="37" t="s">
        <v>83</v>
      </c>
      <c r="C51" s="40">
        <v>231200</v>
      </c>
      <c r="D51" s="59" t="s">
        <v>49</v>
      </c>
      <c r="E51" s="40">
        <v>6172</v>
      </c>
      <c r="F51" s="40">
        <v>5171</v>
      </c>
      <c r="G51" s="37"/>
      <c r="H51" s="37"/>
      <c r="I51" s="37"/>
      <c r="J51" s="37"/>
      <c r="K51" s="37"/>
      <c r="L51" s="41">
        <v>4565</v>
      </c>
      <c r="M51" s="41">
        <v>4733</v>
      </c>
      <c r="N51" s="41">
        <v>2930</v>
      </c>
      <c r="O51" s="42">
        <v>3700</v>
      </c>
      <c r="P51" s="41">
        <v>2000</v>
      </c>
      <c r="Q51" s="41">
        <v>1700</v>
      </c>
      <c r="R51" s="43">
        <f t="shared" si="9"/>
        <v>-865</v>
      </c>
      <c r="S51" s="44">
        <f t="shared" si="10"/>
        <v>81.051478641840092</v>
      </c>
    </row>
    <row r="52" spans="1:19" ht="16.5" x14ac:dyDescent="0.25">
      <c r="A52" s="37">
        <v>40</v>
      </c>
      <c r="B52" s="37" t="s">
        <v>84</v>
      </c>
      <c r="C52" s="40">
        <v>231200</v>
      </c>
      <c r="D52" s="59" t="s">
        <v>49</v>
      </c>
      <c r="E52" s="40">
        <v>6172</v>
      </c>
      <c r="F52" s="40">
        <v>5173</v>
      </c>
      <c r="G52" s="37"/>
      <c r="H52" s="37"/>
      <c r="I52" s="37"/>
      <c r="J52" s="37"/>
      <c r="K52" s="37"/>
      <c r="L52" s="41">
        <v>4000</v>
      </c>
      <c r="M52" s="41">
        <v>4350</v>
      </c>
      <c r="N52" s="41">
        <v>3007</v>
      </c>
      <c r="O52" s="42">
        <v>4500</v>
      </c>
      <c r="P52" s="41">
        <v>2000</v>
      </c>
      <c r="Q52" s="41">
        <v>2500</v>
      </c>
      <c r="R52" s="43">
        <f t="shared" si="9"/>
        <v>500</v>
      </c>
      <c r="S52" s="44">
        <f t="shared" si="10"/>
        <v>112.5</v>
      </c>
    </row>
    <row r="53" spans="1:19" ht="16.5" x14ac:dyDescent="0.25">
      <c r="A53" s="37">
        <v>41</v>
      </c>
      <c r="B53" s="37" t="s">
        <v>85</v>
      </c>
      <c r="C53" s="40">
        <v>231200</v>
      </c>
      <c r="D53" s="59" t="s">
        <v>49</v>
      </c>
      <c r="E53" s="40">
        <v>6172</v>
      </c>
      <c r="F53" s="40">
        <v>5175</v>
      </c>
      <c r="G53" s="37"/>
      <c r="H53" s="37"/>
      <c r="I53" s="37"/>
      <c r="J53" s="37"/>
      <c r="K53" s="37"/>
      <c r="L53" s="41">
        <v>470</v>
      </c>
      <c r="M53" s="41">
        <v>970</v>
      </c>
      <c r="N53" s="41">
        <v>583</v>
      </c>
      <c r="O53" s="42">
        <v>1000</v>
      </c>
      <c r="P53" s="41">
        <v>0</v>
      </c>
      <c r="Q53" s="41">
        <v>1000</v>
      </c>
      <c r="R53" s="43">
        <f t="shared" si="9"/>
        <v>530</v>
      </c>
      <c r="S53" s="44">
        <f t="shared" si="10"/>
        <v>212.7659574468085</v>
      </c>
    </row>
    <row r="54" spans="1:19" ht="16.5" x14ac:dyDescent="0.25">
      <c r="A54" s="37">
        <v>42</v>
      </c>
      <c r="B54" s="37" t="s">
        <v>86</v>
      </c>
      <c r="C54" s="40">
        <v>231200</v>
      </c>
      <c r="D54" s="59" t="s">
        <v>49</v>
      </c>
      <c r="E54" s="40">
        <v>6172</v>
      </c>
      <c r="F54" s="40">
        <v>5176</v>
      </c>
      <c r="G54" s="37"/>
      <c r="H54" s="37"/>
      <c r="I54" s="37"/>
      <c r="J54" s="37"/>
      <c r="K54" s="37"/>
      <c r="L54" s="41">
        <v>300</v>
      </c>
      <c r="M54" s="41">
        <v>400</v>
      </c>
      <c r="N54" s="41">
        <v>301</v>
      </c>
      <c r="O54" s="42">
        <v>400</v>
      </c>
      <c r="P54" s="41">
        <v>0</v>
      </c>
      <c r="Q54" s="41">
        <v>400</v>
      </c>
      <c r="R54" s="43">
        <f t="shared" si="9"/>
        <v>100</v>
      </c>
      <c r="S54" s="44">
        <f t="shared" si="10"/>
        <v>133.33333333333331</v>
      </c>
    </row>
    <row r="55" spans="1:19" ht="16.5" x14ac:dyDescent="0.25">
      <c r="A55" s="37">
        <v>43</v>
      </c>
      <c r="B55" s="37" t="s">
        <v>87</v>
      </c>
      <c r="C55" s="40">
        <v>231200</v>
      </c>
      <c r="D55" s="59" t="s">
        <v>49</v>
      </c>
      <c r="E55" s="40">
        <v>6172</v>
      </c>
      <c r="F55" s="40">
        <v>5179</v>
      </c>
      <c r="G55" s="37"/>
      <c r="H55" s="37"/>
      <c r="I55" s="37"/>
      <c r="J55" s="37"/>
      <c r="K55" s="37"/>
      <c r="L55" s="41">
        <v>73</v>
      </c>
      <c r="M55" s="41">
        <v>618</v>
      </c>
      <c r="N55" s="41">
        <v>205</v>
      </c>
      <c r="O55" s="42">
        <v>573</v>
      </c>
      <c r="P55" s="41">
        <v>500</v>
      </c>
      <c r="Q55" s="41">
        <v>73</v>
      </c>
      <c r="R55" s="43">
        <f t="shared" si="9"/>
        <v>500</v>
      </c>
      <c r="S55" s="44">
        <f t="shared" si="10"/>
        <v>784.93150684931504</v>
      </c>
    </row>
    <row r="56" spans="1:19" ht="16.5" x14ac:dyDescent="0.25">
      <c r="A56" s="37">
        <v>44</v>
      </c>
      <c r="B56" s="37" t="s">
        <v>88</v>
      </c>
      <c r="C56" s="40">
        <v>231200</v>
      </c>
      <c r="D56" s="59" t="s">
        <v>49</v>
      </c>
      <c r="E56" s="40">
        <v>6172</v>
      </c>
      <c r="F56" s="40">
        <v>5192</v>
      </c>
      <c r="G56" s="37"/>
      <c r="H56" s="37"/>
      <c r="I56" s="37"/>
      <c r="J56" s="37"/>
      <c r="K56" s="37"/>
      <c r="L56" s="41">
        <v>1500</v>
      </c>
      <c r="M56" s="41">
        <v>0</v>
      </c>
      <c r="N56" s="41">
        <v>0</v>
      </c>
      <c r="O56" s="42">
        <v>500</v>
      </c>
      <c r="P56" s="41">
        <v>500</v>
      </c>
      <c r="Q56" s="41">
        <v>0</v>
      </c>
      <c r="R56" s="43">
        <f t="shared" si="9"/>
        <v>-1000</v>
      </c>
      <c r="S56" s="44">
        <f t="shared" si="10"/>
        <v>33.333333333333329</v>
      </c>
    </row>
    <row r="57" spans="1:19" ht="16.5" x14ac:dyDescent="0.25">
      <c r="A57" s="37">
        <v>45</v>
      </c>
      <c r="B57" s="37" t="s">
        <v>89</v>
      </c>
      <c r="C57" s="40">
        <v>231200</v>
      </c>
      <c r="D57" s="59" t="s">
        <v>49</v>
      </c>
      <c r="E57" s="40">
        <v>6172</v>
      </c>
      <c r="F57" s="40">
        <v>5362</v>
      </c>
      <c r="G57" s="37"/>
      <c r="H57" s="37"/>
      <c r="I57" s="37"/>
      <c r="J57" s="37"/>
      <c r="K57" s="37"/>
      <c r="L57" s="41">
        <v>79</v>
      </c>
      <c r="M57" s="41">
        <v>79</v>
      </c>
      <c r="N57" s="41">
        <v>62</v>
      </c>
      <c r="O57" s="42">
        <v>85</v>
      </c>
      <c r="P57" s="41">
        <v>85</v>
      </c>
      <c r="Q57" s="41">
        <v>0</v>
      </c>
      <c r="R57" s="43">
        <f t="shared" si="9"/>
        <v>6</v>
      </c>
      <c r="S57" s="44">
        <f t="shared" si="10"/>
        <v>107.59493670886076</v>
      </c>
    </row>
    <row r="58" spans="1:19" ht="16.5" x14ac:dyDescent="0.25">
      <c r="A58" s="37">
        <v>46</v>
      </c>
      <c r="B58" s="37" t="s">
        <v>90</v>
      </c>
      <c r="C58" s="40">
        <v>231200</v>
      </c>
      <c r="D58" s="59" t="s">
        <v>49</v>
      </c>
      <c r="E58" s="40">
        <v>6172</v>
      </c>
      <c r="F58" s="40">
        <v>5365</v>
      </c>
      <c r="G58" s="37"/>
      <c r="H58" s="37"/>
      <c r="I58" s="37"/>
      <c r="J58" s="37"/>
      <c r="K58" s="37"/>
      <c r="L58" s="41">
        <v>2</v>
      </c>
      <c r="M58" s="41">
        <v>2</v>
      </c>
      <c r="N58" s="41">
        <v>0</v>
      </c>
      <c r="O58" s="42">
        <v>2</v>
      </c>
      <c r="P58" s="41">
        <v>2</v>
      </c>
      <c r="Q58" s="41">
        <v>0</v>
      </c>
      <c r="R58" s="43">
        <f t="shared" si="9"/>
        <v>0</v>
      </c>
      <c r="S58" s="44">
        <f t="shared" si="10"/>
        <v>100</v>
      </c>
    </row>
    <row r="59" spans="1:19" ht="16.5" x14ac:dyDescent="0.25">
      <c r="A59" s="37">
        <v>47</v>
      </c>
      <c r="B59" s="37" t="s">
        <v>91</v>
      </c>
      <c r="C59" s="40">
        <v>231200</v>
      </c>
      <c r="D59" s="59" t="s">
        <v>49</v>
      </c>
      <c r="E59" s="40">
        <v>6172</v>
      </c>
      <c r="F59" s="40">
        <v>5499</v>
      </c>
      <c r="G59" s="37"/>
      <c r="H59" s="37"/>
      <c r="I59" s="37"/>
      <c r="J59" s="37"/>
      <c r="K59" s="37"/>
      <c r="L59" s="41">
        <v>9960</v>
      </c>
      <c r="M59" s="41">
        <v>11510</v>
      </c>
      <c r="N59" s="41">
        <v>6480</v>
      </c>
      <c r="O59" s="42">
        <v>11900</v>
      </c>
      <c r="P59" s="41">
        <v>11900</v>
      </c>
      <c r="Q59" s="41">
        <v>0</v>
      </c>
      <c r="R59" s="43">
        <f t="shared" si="9"/>
        <v>1940</v>
      </c>
      <c r="S59" s="44">
        <f t="shared" si="10"/>
        <v>119.47791164658635</v>
      </c>
    </row>
    <row r="60" spans="1:19" ht="16.5" x14ac:dyDescent="0.25">
      <c r="A60" s="37">
        <v>48</v>
      </c>
      <c r="B60" s="37" t="s">
        <v>92</v>
      </c>
      <c r="C60" s="40">
        <v>231200</v>
      </c>
      <c r="D60" s="59" t="s">
        <v>49</v>
      </c>
      <c r="E60" s="40">
        <v>6172</v>
      </c>
      <c r="F60" s="40">
        <v>5499</v>
      </c>
      <c r="G60" s="37"/>
      <c r="H60" s="37"/>
      <c r="I60" s="37"/>
      <c r="J60" s="37"/>
      <c r="K60" s="37"/>
      <c r="L60" s="41">
        <v>7876</v>
      </c>
      <c r="M60" s="41">
        <v>7876</v>
      </c>
      <c r="N60" s="41">
        <v>3628</v>
      </c>
      <c r="O60" s="42">
        <v>7876</v>
      </c>
      <c r="P60" s="41">
        <v>0</v>
      </c>
      <c r="Q60" s="41">
        <v>7876</v>
      </c>
      <c r="R60" s="43">
        <f t="shared" si="9"/>
        <v>0</v>
      </c>
      <c r="S60" s="44">
        <f t="shared" si="10"/>
        <v>100</v>
      </c>
    </row>
    <row r="61" spans="1:19" ht="16.5" x14ac:dyDescent="0.25">
      <c r="A61" s="37">
        <v>49</v>
      </c>
      <c r="B61" s="37" t="s">
        <v>102</v>
      </c>
      <c r="C61" s="40"/>
      <c r="D61" s="59"/>
      <c r="E61" s="40"/>
      <c r="F61" s="40"/>
      <c r="G61" s="37"/>
      <c r="H61" s="37"/>
      <c r="I61" s="37"/>
      <c r="J61" s="37"/>
      <c r="K61" s="37"/>
      <c r="L61" s="41">
        <v>0</v>
      </c>
      <c r="M61" s="41">
        <v>723</v>
      </c>
      <c r="N61" s="41">
        <v>45</v>
      </c>
      <c r="O61" s="42">
        <v>0</v>
      </c>
      <c r="P61" s="41">
        <v>0</v>
      </c>
      <c r="Q61" s="41">
        <v>0</v>
      </c>
      <c r="R61" s="43">
        <f t="shared" si="9"/>
        <v>0</v>
      </c>
      <c r="S61" s="58" t="s">
        <v>38</v>
      </c>
    </row>
    <row r="62" spans="1:19" ht="14.25" x14ac:dyDescent="0.25">
      <c r="A62" s="38">
        <v>50</v>
      </c>
      <c r="B62" s="38" t="s">
        <v>93</v>
      </c>
      <c r="C62" s="45">
        <v>236130</v>
      </c>
      <c r="D62" s="60" t="s">
        <v>49</v>
      </c>
      <c r="E62" s="45">
        <v>6172</v>
      </c>
      <c r="F62" s="45">
        <v>5901</v>
      </c>
      <c r="G62" s="38"/>
      <c r="H62" s="38"/>
      <c r="I62" s="38"/>
      <c r="J62" s="38"/>
      <c r="K62" s="38"/>
      <c r="L62" s="46">
        <v>14355</v>
      </c>
      <c r="M62" s="46">
        <v>18833</v>
      </c>
      <c r="N62" s="46">
        <v>10064</v>
      </c>
      <c r="O62" s="46">
        <v>15798</v>
      </c>
      <c r="P62" s="46">
        <v>15798</v>
      </c>
      <c r="Q62" s="46">
        <v>0</v>
      </c>
      <c r="R62" s="47">
        <f t="shared" si="9"/>
        <v>1443</v>
      </c>
      <c r="S62" s="48">
        <f t="shared" ref="S62:S63" si="11">O62/L62*100</f>
        <v>110.05224660397074</v>
      </c>
    </row>
    <row r="63" spans="1:19" s="5" customFormat="1" ht="14.25" x14ac:dyDescent="0.2">
      <c r="A63" s="65" t="s">
        <v>104</v>
      </c>
      <c r="B63" s="65"/>
      <c r="C63" s="65"/>
      <c r="D63" s="65"/>
      <c r="E63" s="65"/>
      <c r="F63" s="65"/>
      <c r="G63" s="49"/>
      <c r="H63" s="49"/>
      <c r="I63" s="49"/>
      <c r="J63" s="49"/>
      <c r="K63" s="49"/>
      <c r="L63" s="50">
        <f>L64+L65</f>
        <v>3900</v>
      </c>
      <c r="M63" s="50">
        <f t="shared" ref="M63:Q63" si="12">M64+M65</f>
        <v>9245</v>
      </c>
      <c r="N63" s="50">
        <f t="shared" si="12"/>
        <v>3833</v>
      </c>
      <c r="O63" s="50">
        <f t="shared" si="12"/>
        <v>7320</v>
      </c>
      <c r="P63" s="50">
        <f>P64+P65</f>
        <v>0</v>
      </c>
      <c r="Q63" s="50">
        <f t="shared" si="12"/>
        <v>7320</v>
      </c>
      <c r="R63" s="50">
        <f t="shared" si="9"/>
        <v>3420</v>
      </c>
      <c r="S63" s="51">
        <f t="shared" si="11"/>
        <v>187.69230769230768</v>
      </c>
    </row>
    <row r="64" spans="1:19" ht="16.5" x14ac:dyDescent="0.25">
      <c r="A64" s="66" t="s">
        <v>19</v>
      </c>
      <c r="B64" s="66"/>
      <c r="C64" s="52"/>
      <c r="D64" s="52"/>
      <c r="E64" s="52"/>
      <c r="F64" s="52"/>
      <c r="G64" s="53"/>
      <c r="H64" s="53"/>
      <c r="I64" s="53"/>
      <c r="J64" s="53"/>
      <c r="K64" s="53"/>
      <c r="L64" s="54">
        <f t="shared" ref="L64:R64" si="13">SUM(L66:L70)</f>
        <v>3900</v>
      </c>
      <c r="M64" s="54">
        <f t="shared" si="13"/>
        <v>9245</v>
      </c>
      <c r="N64" s="54">
        <f t="shared" si="13"/>
        <v>3833</v>
      </c>
      <c r="O64" s="54">
        <f t="shared" si="13"/>
        <v>7320</v>
      </c>
      <c r="P64" s="54">
        <f t="shared" si="13"/>
        <v>0</v>
      </c>
      <c r="Q64" s="54">
        <f t="shared" si="13"/>
        <v>7320</v>
      </c>
      <c r="R64" s="54">
        <f t="shared" si="13"/>
        <v>3420</v>
      </c>
      <c r="S64" s="56">
        <f>O64/L64*100</f>
        <v>187.69230769230768</v>
      </c>
    </row>
    <row r="65" spans="1:19" ht="16.5" x14ac:dyDescent="0.25">
      <c r="A65" s="66" t="s">
        <v>18</v>
      </c>
      <c r="B65" s="66"/>
      <c r="C65" s="52"/>
      <c r="D65" s="52"/>
      <c r="E65" s="52"/>
      <c r="F65" s="52"/>
      <c r="G65" s="53"/>
      <c r="H65" s="53"/>
      <c r="I65" s="53"/>
      <c r="J65" s="53"/>
      <c r="K65" s="53"/>
      <c r="L65" s="54">
        <v>0</v>
      </c>
      <c r="M65" s="54">
        <v>0</v>
      </c>
      <c r="N65" s="54">
        <v>0</v>
      </c>
      <c r="O65" s="54">
        <f t="shared" ref="O65" si="14">P65+Q65</f>
        <v>0</v>
      </c>
      <c r="P65" s="54">
        <v>0</v>
      </c>
      <c r="Q65" s="54">
        <v>0</v>
      </c>
      <c r="R65" s="55">
        <f>O65-L65</f>
        <v>0</v>
      </c>
      <c r="S65" s="57" t="s">
        <v>38</v>
      </c>
    </row>
    <row r="66" spans="1:19" ht="16.5" x14ac:dyDescent="0.3">
      <c r="A66" s="37">
        <v>51</v>
      </c>
      <c r="B66" s="62" t="s">
        <v>66</v>
      </c>
      <c r="C66" s="62">
        <v>231200</v>
      </c>
      <c r="D66" s="59" t="s">
        <v>49</v>
      </c>
      <c r="E66" s="40">
        <v>6113</v>
      </c>
      <c r="F66" s="40">
        <v>6123</v>
      </c>
      <c r="G66" s="62"/>
      <c r="H66" s="62"/>
      <c r="I66" s="62"/>
      <c r="J66" s="62"/>
      <c r="K66" s="62"/>
      <c r="L66" s="61">
        <v>0</v>
      </c>
      <c r="M66" s="61">
        <v>2389</v>
      </c>
      <c r="N66" s="61">
        <v>2389</v>
      </c>
      <c r="O66" s="42">
        <f>SUM(P66:Q66)</f>
        <v>4500</v>
      </c>
      <c r="P66" s="61">
        <v>0</v>
      </c>
      <c r="Q66" s="61">
        <v>4500</v>
      </c>
      <c r="R66" s="63">
        <f>O66-L66</f>
        <v>4500</v>
      </c>
      <c r="S66" s="58" t="s">
        <v>38</v>
      </c>
    </row>
    <row r="67" spans="1:19" ht="16.5" x14ac:dyDescent="0.3">
      <c r="A67" s="37">
        <v>52</v>
      </c>
      <c r="B67" s="62" t="s">
        <v>100</v>
      </c>
      <c r="C67" s="62">
        <v>231200</v>
      </c>
      <c r="D67" s="59" t="s">
        <v>49</v>
      </c>
      <c r="E67" s="40">
        <v>6172</v>
      </c>
      <c r="F67" s="40">
        <v>6122</v>
      </c>
      <c r="G67" s="62"/>
      <c r="H67" s="62"/>
      <c r="I67" s="62"/>
      <c r="J67" s="62"/>
      <c r="K67" s="62"/>
      <c r="L67" s="61">
        <v>0</v>
      </c>
      <c r="M67" s="61">
        <v>0</v>
      </c>
      <c r="N67" s="61">
        <v>0</v>
      </c>
      <c r="O67" s="42">
        <f t="shared" ref="O67:O70" si="15">SUM(P67:Q67)</f>
        <v>200</v>
      </c>
      <c r="P67" s="61">
        <v>0</v>
      </c>
      <c r="Q67" s="61">
        <v>200</v>
      </c>
      <c r="R67" s="43">
        <f t="shared" ref="R67:R68" si="16">O67-L67</f>
        <v>200</v>
      </c>
      <c r="S67" s="58" t="s">
        <v>38</v>
      </c>
    </row>
    <row r="68" spans="1:19" ht="16.5" x14ac:dyDescent="0.3">
      <c r="A68" s="37">
        <v>53</v>
      </c>
      <c r="B68" s="62" t="s">
        <v>101</v>
      </c>
      <c r="C68" s="62">
        <v>231200</v>
      </c>
      <c r="D68" s="59" t="s">
        <v>49</v>
      </c>
      <c r="E68" s="40">
        <v>6172</v>
      </c>
      <c r="F68" s="40">
        <v>6122</v>
      </c>
      <c r="G68" s="62"/>
      <c r="H68" s="62"/>
      <c r="I68" s="62"/>
      <c r="J68" s="62"/>
      <c r="K68" s="62"/>
      <c r="L68" s="61">
        <v>0</v>
      </c>
      <c r="M68" s="61">
        <v>0</v>
      </c>
      <c r="N68" s="61">
        <v>0</v>
      </c>
      <c r="O68" s="42">
        <f t="shared" si="15"/>
        <v>120</v>
      </c>
      <c r="P68" s="61">
        <v>0</v>
      </c>
      <c r="Q68" s="61">
        <v>120</v>
      </c>
      <c r="R68" s="43">
        <f t="shared" si="16"/>
        <v>120</v>
      </c>
      <c r="S68" s="58" t="s">
        <v>38</v>
      </c>
    </row>
    <row r="69" spans="1:19" ht="16.5" x14ac:dyDescent="0.25">
      <c r="A69" s="37">
        <v>54</v>
      </c>
      <c r="B69" s="37" t="s">
        <v>99</v>
      </c>
      <c r="C69" s="40">
        <v>231200</v>
      </c>
      <c r="D69" s="59" t="s">
        <v>49</v>
      </c>
      <c r="E69" s="40">
        <v>6172</v>
      </c>
      <c r="F69" s="40">
        <v>6123</v>
      </c>
      <c r="G69" s="37"/>
      <c r="H69" s="37"/>
      <c r="I69" s="37"/>
      <c r="J69" s="37"/>
      <c r="K69" s="37"/>
      <c r="L69" s="41">
        <v>2300</v>
      </c>
      <c r="M69" s="41">
        <v>3077</v>
      </c>
      <c r="N69" s="41">
        <v>777</v>
      </c>
      <c r="O69" s="42">
        <f t="shared" si="15"/>
        <v>2500</v>
      </c>
      <c r="P69" s="41">
        <v>0</v>
      </c>
      <c r="Q69" s="41">
        <v>2500</v>
      </c>
      <c r="R69" s="43">
        <f>O69-L69</f>
        <v>200</v>
      </c>
      <c r="S69" s="44">
        <f t="shared" ref="S69" si="17">O69/L69*100</f>
        <v>108.69565217391303</v>
      </c>
    </row>
    <row r="70" spans="1:19" ht="16.5" x14ac:dyDescent="0.25">
      <c r="A70" s="37">
        <v>55</v>
      </c>
      <c r="B70" s="37" t="s">
        <v>106</v>
      </c>
      <c r="C70" s="40">
        <v>231200</v>
      </c>
      <c r="D70" s="59" t="s">
        <v>49</v>
      </c>
      <c r="E70" s="40">
        <v>6172</v>
      </c>
      <c r="F70" s="40"/>
      <c r="G70" s="37"/>
      <c r="H70" s="37"/>
      <c r="I70" s="37"/>
      <c r="J70" s="37"/>
      <c r="K70" s="37"/>
      <c r="L70" s="41">
        <v>1600</v>
      </c>
      <c r="M70" s="41">
        <v>3779</v>
      </c>
      <c r="N70" s="41">
        <v>667</v>
      </c>
      <c r="O70" s="42">
        <f t="shared" si="15"/>
        <v>0</v>
      </c>
      <c r="P70" s="41">
        <v>0</v>
      </c>
      <c r="Q70" s="41">
        <v>0</v>
      </c>
      <c r="R70" s="43">
        <f>O70-L70</f>
        <v>-1600</v>
      </c>
      <c r="S70" s="58" t="s">
        <v>38</v>
      </c>
    </row>
    <row r="71" spans="1:19" ht="16.5" x14ac:dyDescent="0.3">
      <c r="A71" s="39" t="s">
        <v>37</v>
      </c>
      <c r="B71" s="12" t="s">
        <v>44</v>
      </c>
      <c r="C71" s="17"/>
      <c r="D71" s="17"/>
      <c r="E71" s="17"/>
      <c r="F71" s="17"/>
      <c r="G71" s="12"/>
      <c r="H71" s="12"/>
      <c r="I71" s="12"/>
      <c r="J71" s="12"/>
      <c r="K71" s="12"/>
      <c r="L71" s="18"/>
      <c r="M71" s="18"/>
      <c r="N71" s="18"/>
      <c r="O71" s="18"/>
      <c r="P71" s="18"/>
      <c r="Q71" s="18"/>
      <c r="R71" s="19"/>
      <c r="S71" s="20"/>
    </row>
    <row r="72" spans="1:19" ht="16.5" x14ac:dyDescent="0.3">
      <c r="A72" s="39"/>
      <c r="B72" s="12"/>
      <c r="C72" s="17"/>
      <c r="D72" s="17"/>
      <c r="E72" s="17"/>
      <c r="F72" s="17"/>
      <c r="G72" s="12"/>
      <c r="H72" s="12"/>
      <c r="I72" s="12"/>
      <c r="J72" s="12"/>
      <c r="K72" s="12"/>
      <c r="L72" s="18"/>
      <c r="M72" s="18"/>
      <c r="N72" s="18"/>
      <c r="O72" s="18"/>
      <c r="P72" s="18"/>
      <c r="Q72" s="18"/>
      <c r="R72" s="19"/>
      <c r="S72" s="20"/>
    </row>
    <row r="73" spans="1:19" ht="16.5" x14ac:dyDescent="0.3">
      <c r="A73" s="39"/>
      <c r="B73" s="12"/>
      <c r="C73" s="17"/>
      <c r="D73" s="17"/>
      <c r="E73" s="17"/>
      <c r="F73" s="17"/>
      <c r="G73" s="12"/>
      <c r="H73" s="12"/>
      <c r="I73" s="12"/>
      <c r="J73" s="12"/>
      <c r="K73" s="12"/>
      <c r="L73" s="18"/>
      <c r="M73" s="18"/>
      <c r="N73" s="18"/>
      <c r="O73" s="18"/>
      <c r="P73" s="18"/>
      <c r="Q73" s="18"/>
      <c r="R73" s="19"/>
      <c r="S73" s="20"/>
    </row>
    <row r="74" spans="1:19" ht="16.5" x14ac:dyDescent="0.3">
      <c r="A74" s="39" t="s">
        <v>107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8"/>
      <c r="M74" s="18"/>
      <c r="N74" s="18"/>
      <c r="O74" s="18"/>
      <c r="P74" s="18"/>
      <c r="Q74" s="18"/>
      <c r="R74" s="19"/>
      <c r="S74" s="21"/>
    </row>
    <row r="75" spans="1:19" ht="16.5" x14ac:dyDescent="0.3">
      <c r="A75" s="39" t="s">
        <v>20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8"/>
      <c r="M75" s="18"/>
      <c r="N75" s="18"/>
      <c r="O75" s="18"/>
      <c r="P75" s="18"/>
      <c r="Q75" s="18"/>
      <c r="R75" s="19"/>
      <c r="S75" s="21"/>
    </row>
    <row r="76" spans="1:19" ht="16.5" x14ac:dyDescent="0.3">
      <c r="A76" s="3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8"/>
      <c r="M76" s="18"/>
      <c r="N76" s="18"/>
      <c r="O76" s="18"/>
      <c r="P76" s="18"/>
      <c r="Q76" s="18"/>
      <c r="R76" s="19"/>
      <c r="S76" s="21"/>
    </row>
    <row r="77" spans="1:19" ht="16.5" x14ac:dyDescent="0.3">
      <c r="B77" s="12"/>
    </row>
  </sheetData>
  <mergeCells count="25">
    <mergeCell ref="A1:S1"/>
    <mergeCell ref="N7:N9"/>
    <mergeCell ref="R7:R9"/>
    <mergeCell ref="S7:S9"/>
    <mergeCell ref="A7:A9"/>
    <mergeCell ref="O7:Q7"/>
    <mergeCell ref="P8:Q8"/>
    <mergeCell ref="O8:O9"/>
    <mergeCell ref="B7:B9"/>
    <mergeCell ref="C7:C9"/>
    <mergeCell ref="E7:E9"/>
    <mergeCell ref="F7:F9"/>
    <mergeCell ref="G7:G9"/>
    <mergeCell ref="H7:H9"/>
    <mergeCell ref="L7:L9"/>
    <mergeCell ref="D7:D9"/>
    <mergeCell ref="A2:G2"/>
    <mergeCell ref="A63:F63"/>
    <mergeCell ref="A64:B64"/>
    <mergeCell ref="A65:B65"/>
    <mergeCell ref="M7:M9"/>
    <mergeCell ref="I7:I9"/>
    <mergeCell ref="J7:J9"/>
    <mergeCell ref="K7:K9"/>
    <mergeCell ref="A10:F10"/>
  </mergeCells>
  <phoneticPr fontId="16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80" fitToHeight="0" orientation="landscape" useFirstPageNumber="1" r:id="rId1"/>
  <headerFooter>
    <oddHeader xml:space="preserve">&amp;R&amp;"Century Gothic,Obyčejné"&amp;10Rozpočet ÚK 2025 - výdaje - odbor kancelář ředitele
</oddHeader>
    <oddFooter>&amp;R&amp;"Century Gothic,Obyčejné"&amp;9&amp;P</oddFooter>
  </headerFooter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Andresová Blanka</cp:lastModifiedBy>
  <cp:lastPrinted>2024-11-14T16:26:05Z</cp:lastPrinted>
  <dcterms:created xsi:type="dcterms:W3CDTF">2020-08-31T05:23:23Z</dcterms:created>
  <dcterms:modified xsi:type="dcterms:W3CDTF">2024-11-22T08:08:24Z</dcterms:modified>
</cp:coreProperties>
</file>