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KS\2024\Zpráva o kontrolní činnosti 2024\"/>
    </mc:Choice>
  </mc:AlternateContent>
  <xr:revisionPtr revIDLastSave="0" documentId="8_{BF01092C-45B1-437D-90EC-C5D772FF9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vigace" sheetId="2" r:id="rId1"/>
    <sheet name="ÚK" sheetId="1" r:id="rId2"/>
    <sheet name="EU" sheetId="3" r:id="rId3"/>
    <sheet name="SR" sheetId="5" r:id="rId4"/>
    <sheet name="PO" sheetId="4" r:id="rId5"/>
  </sheets>
  <externalReferences>
    <externalReference r:id="rId6"/>
    <externalReference r:id="rId7"/>
  </externalReferences>
  <definedNames>
    <definedName name="_xlnm.Print_Area" localSheetId="2">EU!$A$1:$F$4</definedName>
    <definedName name="_xlnm.Print_Area" localSheetId="4">PO!$A$1:$F$5</definedName>
    <definedName name="SEZNAM" localSheetId="0">[1]seznam!$A$1:$A$17</definedName>
    <definedName name="SEZNAM">[2]seznam!$A$1:$A$17</definedName>
    <definedName name="ZPĚT_NA_NAVIGACI">SR!$F$1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C36" i="1"/>
  <c r="B36" i="1"/>
  <c r="C35" i="1"/>
  <c r="B35" i="1"/>
  <c r="C25" i="1"/>
  <c r="B25" i="1"/>
  <c r="C20" i="1"/>
  <c r="B20" i="1"/>
  <c r="C19" i="1"/>
  <c r="B19" i="1"/>
</calcChain>
</file>

<file path=xl/sharedStrings.xml><?xml version="1.0" encoding="utf-8"?>
<sst xmlns="http://schemas.openxmlformats.org/spreadsheetml/2006/main" count="143" uniqueCount="78">
  <si>
    <t>Zjišťované nedostatky</t>
  </si>
  <si>
    <t>Počet provedených kontrol</t>
  </si>
  <si>
    <t>Předmět kontroly</t>
  </si>
  <si>
    <t>Příjemci dotací poskytnutých z vyhlášených programů Ústeckého kraje</t>
  </si>
  <si>
    <t>Příjemci dotací poskytnutých v rámci programů EU se spoluúčastí Ústeckého kraje</t>
  </si>
  <si>
    <t>PO</t>
  </si>
  <si>
    <t>Příspěvkové organizace Ústeckého kraje</t>
  </si>
  <si>
    <t>ZPĚT NA NAVIGACI</t>
  </si>
  <si>
    <t>Objem kontrolovaných veřej. prostředků   (tis. Kč)</t>
  </si>
  <si>
    <t>Příjemci dotací poskytnutých ze státního rozpočtu (průtokové dotace)</t>
  </si>
  <si>
    <t>Objem zjištěného porušení rozpočtové kázně              (tis.Kč)</t>
  </si>
  <si>
    <t>Objem zjištěných nedostatků                     (tis. Kč)</t>
  </si>
  <si>
    <t>Kontrola plnění přijatých opatření zjištěných veřejnosprávní kontrolou</t>
  </si>
  <si>
    <t xml:space="preserve">Kontroly hospodaření příspěvkové organizace kraje </t>
  </si>
  <si>
    <t xml:space="preserve">bez nedostatků </t>
  </si>
  <si>
    <t>Fond Ústeckého kraje 2021</t>
  </si>
  <si>
    <t>ÚK</t>
  </si>
  <si>
    <t>EU</t>
  </si>
  <si>
    <t>SR</t>
  </si>
  <si>
    <t xml:space="preserve">Kontrola hospodaření s dotací na přímé neinvestiční náklady </t>
  </si>
  <si>
    <t>Fond Ústeckého kraje 2022</t>
  </si>
  <si>
    <t>Podpora začínajících podnikatelů v Ústeckém kraji pro rok 2022</t>
  </si>
  <si>
    <t>Program na záchranu a obnovu kulturních památek Ústeckého kraje pro rok 2022</t>
  </si>
  <si>
    <t>Program na záchranu a obnovu drobných památek a architektury dotvářející kulturní krajinu Ústeckého kraje pro rok 2022</t>
  </si>
  <si>
    <t xml:space="preserve">Dotační program "kotlíková dotace" - 4. výzva ÚK (EU a AMO), 5. a 6. výzva ÚK pro nízkopříjmové domácnosti </t>
  </si>
  <si>
    <t>Státní příspěvek pro zřizovatele zařízení pro děti vyžadující okamžitou pomoc 2021 - 2023</t>
  </si>
  <si>
    <t>Kontrolami hospodaření u příspěvkových organizací bylo zjišťováno nedodržování povinností stanovených: zákonem č. 320/2001 Sb., o finanční kontrole ve veřejné správě a o změně některých zákonů, a postupů řídící kontroly dle ustanovení jeho prováděcí vyhlášky č.  416/2004 Sb. (řídící kontrola u výdajových operací neprobíhala v souladu s vyhláškou),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</t>
  </si>
  <si>
    <t>Drobné nedostatky v oblasti účetnictví (nesprávné analytické účty, účtování záloh) a evidence jiného drobného dlouhodobého majetku.</t>
  </si>
  <si>
    <t>Program obnovy venkova Ústeckého kraje 2023</t>
  </si>
  <si>
    <t>Místní akční skupina - Podpora komunitního života na venkově v roce 2023</t>
  </si>
  <si>
    <t xml:space="preserve">Dotační program Obchůdek 2021+ (dotace rok 2023) </t>
  </si>
  <si>
    <t>Podpora audiovizuální tvorby v Ústeckém kraji 2021 (dotace rok 2023)</t>
  </si>
  <si>
    <t>Podpora rozvoje infrastruktury cestovního ruchu v Ústeckém kraji 2021 (dotace rok 2022)</t>
  </si>
  <si>
    <t>Dotační program Prevence rizikového chování 2023</t>
  </si>
  <si>
    <t>Dotační program  Sport 2023</t>
  </si>
  <si>
    <t>Dotační program Volný čas 2023</t>
  </si>
  <si>
    <t>Dotační program Prevence pro krajské školy 2023</t>
  </si>
  <si>
    <t>Dotační program Potravinová pomoc dětem v sociální nouzi v Ústeckém kraji 2023/2024</t>
  </si>
  <si>
    <t>Fond Ústeckého kraje 2023</t>
  </si>
  <si>
    <t>Podpora začínajících podnikatelů v Ústeckém kraji pro rok 2023</t>
  </si>
  <si>
    <t>Podpora sociálních služeb v Ústeckém kraji 2023</t>
  </si>
  <si>
    <t>Podpora Ústeckého kraje na sociální služby  2023 - malý dotační program</t>
  </si>
  <si>
    <t>Podpora sociálních služeb v rámci projektu POSOSUK 5 rok 2023</t>
  </si>
  <si>
    <t>Podpora aktivit a prezentace národnostních menšin žijících na území Ústeckého kraje 2023</t>
  </si>
  <si>
    <t>Podpora sociálního podnikání v Ústeckém kraji 2023</t>
  </si>
  <si>
    <t>Podpora Ústeckého kraje v oblasti prorodinných aktivit 2023</t>
  </si>
  <si>
    <t>Podpora rozvoje dobrovolnictví v Ústeckém kraji 2023</t>
  </si>
  <si>
    <t>Podpora Ústeckého kraje pro sociální služby pečující o osoby s poruchami autistického spektra 2023</t>
  </si>
  <si>
    <t xml:space="preserve">Vize a požadavky Ústeckého kraje (Podpora sociálních služeb v Ústeckém kraji 2023 - část III. odst. 5 Smlouvy a POSOSUK 5 - část III. odst. 26 Smlouvy)   </t>
  </si>
  <si>
    <t>Kontrolovaná osoba porušila povinnosti uvedené v Části III. odst. 25 Smlouvy - neplnění požadavků na služby dle vizí Ústeckého kraje (informovanost cílové skupiny, dokumentace klientů).</t>
  </si>
  <si>
    <t>Program na záchranu a obnovu kulturních památek Ústeckého kraje pro rok 2023</t>
  </si>
  <si>
    <t>Program na záchranu a obnovu drobných památek a architektury dotvářející kulturní krajinu Ústeckého kraje pro rok 2023</t>
  </si>
  <si>
    <t>Zajištění výkonu regionálních funkcí knihoven Ústeckého kraje v roce 2023</t>
  </si>
  <si>
    <t>Program podpory aktivit stálých profesionálních divadelních souborů a hudebních těles působících na území Ústeckého kraje pro rok 2023</t>
  </si>
  <si>
    <t>Program podpory regionální kulturní činnosti pro rok 2023</t>
  </si>
  <si>
    <t>Podpora vybraných služeb zdravotní péče 2023</t>
  </si>
  <si>
    <t xml:space="preserve">Program pro podporu odpadového hospodářství obcí v Ústeckém kraji na období 2017 až 2025 - rok 2023 </t>
  </si>
  <si>
    <t>Program pro rozvoj eko-agro oblastí v Ústeckém kraji na období let 2022 až 2025 - rok 2023 (oblast biodiverzity, záchranné stanice, včelařství)</t>
  </si>
  <si>
    <t>Program pro rozvoj ekologické výchovy, vzdělávání a osvěty (EVVO) na území Ústeckého kraje- rok 2023</t>
  </si>
  <si>
    <t>Program podpory rozvoje zemědělství a venkovských oblastí Ústeckého kraje na období let 2022 až 2025 - rok 2023</t>
  </si>
  <si>
    <t>Program na podporu vodního hospodářství v Ústeckém kraji na období 2018 až 2025 - rok 2022 a 2023</t>
  </si>
  <si>
    <t>Dotační program "Podpora zařízení pro děti vyžadující okamžitou pomoc na území Ústeckého kraje 2023"</t>
  </si>
  <si>
    <t>Dotační program pro financování sociální části center duševního zdraví a multidisciplinárních týmů pro cílové skupiny dětí, lidí s demencí, lidí s problematikou závislosti a lidí s nařízeným ochranným léčením pro rok 2022</t>
  </si>
  <si>
    <t xml:space="preserve">Dotační program Rodinné stříbro - individuální dotace rok 2023 </t>
  </si>
  <si>
    <t>Dotace z rozpočtu MV-GŘ HZS ČR na výdaje JSDH obcí v roce 2022</t>
  </si>
  <si>
    <t>Úhrada nákladů (odměny z dohod o provedení práce za 1-12/2022) po stanoveném termínu 31.12.2022.</t>
  </si>
  <si>
    <t>Dotační program na podporu nové techniky, výstavby požárních zbrojnic pro jednotky Sboru dobrovolných hasičů a podporu spolků a veřejně prospěšných organizací působících na poli požární ochrany, ochrany obyvatelstva a ostatních složek integrovaného záchranného systému dle zákona č. 239/2000 Sb., o integrovaném záchranném systému a o změně některých zákonů, ve znění pozdějších předpisů, z rozpočtu Ústeckého kraje - rok 2022</t>
  </si>
  <si>
    <t>Dotační program na podporu nové techniky, výstavby požárních zbrojnic pro jednotky Sboru dobrovolných hasičů a podporu spolků a veřejně prospěšných organizací působících na poli požární ochrany, ochrany obyvatelstva a ostatních složek integrovaného záchranného systému dle zákona č. 239/2000 Sb., o integrovaném záchranném systému a o změně některých zákonů, ve znění pozdějších předpisů, z rozpočtu Ústeckého kraje - rok 2023</t>
  </si>
  <si>
    <t>Dotace z rozpočtu MV-GŘ HZS ČR na výdaje JSDH obcí v roce 2023</t>
  </si>
  <si>
    <t>Zajištění závazku veřejné služby na zabezpečení lékařské pohotovostní služby v roce 2022</t>
  </si>
  <si>
    <t>Neoprávněně použití prostředků dotace - úhrada nákladů, které nesouvisely s realizací projektu.</t>
  </si>
  <si>
    <t>Dotace na provoz protialkoholní záchytné služby 2023</t>
  </si>
  <si>
    <t>Podpora vytváření podmínek pro uspokojování potřeb občanů v oblasti rozvoje zdraví v období 2022 - 2023</t>
  </si>
  <si>
    <t>Smlouva v hodnotě 10 905 400,00 Kč v registru smluv uveřejněna po zákonem stanovené lhůtě 30 dnů.</t>
  </si>
  <si>
    <t>Podpora vytváření podmínek pro uspokojování potřeb občanů v oblasti rozvoje zdraví v období 2020 - 2021</t>
  </si>
  <si>
    <t>Skutečně uhrazená cena veřejných zakázek uveřejněna na profilu zadavatele po zákonem stanovené lhůtě 3 měsíců od splnění smlouvy (celkem 6 306 335,62 Kč), skutečně uhrazená cena veřejných zakázek malého rozsahu v hodnotě rovno nebo vyšší 500 000,00 Kč bez DPH nezveřejněna na profilu zadavatele (celkem 4 666 160,00 Kč), smlouva v hodnotě 1 349 000,00 Kč v registru smluv uveřejněna po zákonem stanovené lhůtě 30 dnů od uzavření smlouvy.</t>
  </si>
  <si>
    <t>Překročení stanoveného závazného finančního ukazatele (25 %) vůči skutečným uznatelným nákladům projektu.</t>
  </si>
  <si>
    <t>Veřejnosprávní kontroly na místě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</si>
</sst>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0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color indexed="8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1"/>
      <color rgb="FF0070C0"/>
      <name val="Century Gothic"/>
      <family val="2"/>
      <charset val="238"/>
    </font>
    <font>
      <b/>
      <sz val="11"/>
      <color theme="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1"/>
      <color theme="10"/>
      <name val="Century Gothic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i/>
      <sz val="10"/>
      <color theme="1"/>
      <name val="Arial"/>
      <family val="2"/>
      <charset val="238"/>
    </font>
    <font>
      <sz val="11"/>
      <color rgb="FF000DFF"/>
      <name val="Century Gothic"/>
      <family val="2"/>
      <charset val="238"/>
    </font>
    <font>
      <b/>
      <sz val="12"/>
      <color rgb="FF000DFF"/>
      <name val="Century Gothic"/>
      <family val="2"/>
      <charset val="238"/>
    </font>
    <font>
      <sz val="11"/>
      <color rgb="FF000DFF"/>
      <name val="Calibri"/>
      <family val="2"/>
      <scheme val="minor"/>
    </font>
    <font>
      <b/>
      <sz val="12"/>
      <color theme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justify" vertical="justify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2" borderId="0" xfId="2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9" fillId="0" borderId="2" xfId="0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165" fontId="9" fillId="0" borderId="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65" fontId="9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9" fillId="0" borderId="5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justify" vertical="center" wrapText="1"/>
    </xf>
    <xf numFmtId="165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166" fontId="9" fillId="0" borderId="5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166" fontId="9" fillId="0" borderId="0" xfId="0" applyNumberFormat="1" applyFont="1"/>
    <xf numFmtId="165" fontId="9" fillId="0" borderId="0" xfId="0" applyNumberFormat="1" applyFont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14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right" vertical="center" wrapText="1"/>
    </xf>
    <xf numFmtId="165" fontId="9" fillId="0" borderId="14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justify" vertical="center" wrapText="1"/>
    </xf>
    <xf numFmtId="0" fontId="19" fillId="0" borderId="0" xfId="0" applyFont="1"/>
    <xf numFmtId="0" fontId="20" fillId="0" borderId="0" xfId="2" applyFont="1"/>
    <xf numFmtId="0" fontId="21" fillId="0" borderId="0" xfId="0" applyFont="1"/>
    <xf numFmtId="0" fontId="1" fillId="0" borderId="14" xfId="0" applyFont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20" fillId="0" borderId="0" xfId="0" applyFont="1"/>
    <xf numFmtId="0" fontId="22" fillId="0" borderId="0" xfId="2" applyFont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000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2</xdr:row>
      <xdr:rowOff>219075</xdr:rowOff>
    </xdr:to>
    <xdr:pic>
      <xdr:nvPicPr>
        <xdr:cNvPr id="1279" name="Obrázek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6"/>
  <sheetViews>
    <sheetView showGridLines="0" tabSelected="1" zoomScaleNormal="100" workbookViewId="0"/>
  </sheetViews>
  <sheetFormatPr defaultRowHeight="15" x14ac:dyDescent="0.25"/>
  <cols>
    <col min="1" max="1" width="12.42578125" customWidth="1"/>
    <col min="2" max="2" width="78.5703125" customWidth="1"/>
    <col min="3" max="3" width="14" customWidth="1"/>
    <col min="4" max="4" width="11.5703125" customWidth="1"/>
    <col min="5" max="5" width="17" customWidth="1"/>
  </cols>
  <sheetData>
    <row r="2" spans="2:4" ht="18" x14ac:dyDescent="0.25">
      <c r="D2" s="2"/>
    </row>
    <row r="3" spans="2:4" ht="18" x14ac:dyDescent="0.25">
      <c r="B3" s="72"/>
      <c r="C3" s="73"/>
      <c r="D3" s="73"/>
    </row>
    <row r="4" spans="2:4" ht="18" x14ac:dyDescent="0.25">
      <c r="B4" s="72"/>
      <c r="C4" s="73"/>
      <c r="D4" s="73"/>
    </row>
    <row r="5" spans="2:4" ht="20.25" x14ac:dyDescent="0.3">
      <c r="B5" s="74" t="s">
        <v>77</v>
      </c>
      <c r="C5" s="74"/>
      <c r="D5" s="74"/>
    </row>
    <row r="6" spans="2:4" ht="18.75" x14ac:dyDescent="0.3">
      <c r="B6" s="75"/>
      <c r="C6" s="76"/>
      <c r="D6" s="76"/>
    </row>
    <row r="7" spans="2:4" ht="16.5" x14ac:dyDescent="0.3">
      <c r="B7" s="5"/>
      <c r="C7" s="5"/>
      <c r="D7" s="5"/>
    </row>
    <row r="8" spans="2:4" ht="16.5" x14ac:dyDescent="0.3">
      <c r="B8" s="5"/>
      <c r="C8" s="5"/>
      <c r="D8" s="65"/>
    </row>
    <row r="9" spans="2:4" ht="16.5" x14ac:dyDescent="0.3">
      <c r="B9" s="5" t="s">
        <v>3</v>
      </c>
      <c r="C9" s="5"/>
      <c r="D9" s="82" t="s">
        <v>16</v>
      </c>
    </row>
    <row r="10" spans="2:4" ht="16.5" x14ac:dyDescent="0.3">
      <c r="B10" s="5"/>
      <c r="C10" s="5"/>
      <c r="D10" s="81"/>
    </row>
    <row r="11" spans="2:4" ht="16.5" x14ac:dyDescent="0.3">
      <c r="B11" s="5" t="s">
        <v>4</v>
      </c>
      <c r="C11" s="5"/>
      <c r="D11" s="82" t="s">
        <v>17</v>
      </c>
    </row>
    <row r="12" spans="2:4" ht="16.5" x14ac:dyDescent="0.3">
      <c r="B12" s="5"/>
      <c r="C12" s="5"/>
      <c r="D12" s="66"/>
    </row>
    <row r="13" spans="2:4" ht="16.5" x14ac:dyDescent="0.3">
      <c r="B13" s="5" t="s">
        <v>9</v>
      </c>
      <c r="C13" s="5"/>
      <c r="D13" s="66" t="s">
        <v>18</v>
      </c>
    </row>
    <row r="14" spans="2:4" ht="16.5" x14ac:dyDescent="0.3">
      <c r="B14" s="5"/>
      <c r="C14" s="5"/>
      <c r="D14" s="65"/>
    </row>
    <row r="15" spans="2:4" ht="16.5" x14ac:dyDescent="0.3">
      <c r="B15" s="5" t="s">
        <v>6</v>
      </c>
      <c r="C15" s="5"/>
      <c r="D15" s="66" t="s">
        <v>5</v>
      </c>
    </row>
    <row r="16" spans="2:4" x14ac:dyDescent="0.25">
      <c r="D16" s="67"/>
    </row>
  </sheetData>
  <mergeCells count="4">
    <mergeCell ref="B4:D4"/>
    <mergeCell ref="B3:D3"/>
    <mergeCell ref="B5:D5"/>
    <mergeCell ref="B6:D6"/>
  </mergeCells>
  <hyperlinks>
    <hyperlink ref="D9" location="ÚK!A1" display="ÚK" xr:uid="{00000000-0004-0000-0000-000000000000}"/>
    <hyperlink ref="D11" location="EU!A1" display="EU" xr:uid="{00000000-0004-0000-0000-000001000000}"/>
    <hyperlink ref="D15" location="PO!A1" display="PO" xr:uid="{00000000-0004-0000-0000-000002000000}"/>
    <hyperlink ref="D13" location="SR!A1" display="SR" xr:uid="{00000000-0004-0000-0000-000003000000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8"/>
  <sheetViews>
    <sheetView showGridLines="0" zoomScaleNormal="100" workbookViewId="0">
      <selection activeCell="F1" sqref="F1"/>
    </sheetView>
  </sheetViews>
  <sheetFormatPr defaultRowHeight="16.5" x14ac:dyDescent="0.3"/>
  <cols>
    <col min="1" max="1" width="33.42578125" style="9" customWidth="1"/>
    <col min="2" max="2" width="15.5703125" style="5" customWidth="1"/>
    <col min="3" max="3" width="19.28515625" style="5" customWidth="1"/>
    <col min="4" max="4" width="15.5703125" style="5" customWidth="1"/>
    <col min="5" max="5" width="16.42578125" style="5" customWidth="1"/>
    <col min="6" max="6" width="85.5703125" style="9" customWidth="1"/>
    <col min="7" max="16384" width="9.140625" style="5"/>
  </cols>
  <sheetData>
    <row r="1" spans="1:6" ht="23.45" customHeight="1" x14ac:dyDescent="0.3">
      <c r="A1" s="6"/>
      <c r="B1" s="7"/>
      <c r="C1" s="7"/>
      <c r="D1" s="7"/>
      <c r="E1" s="7"/>
      <c r="F1" s="8" t="s">
        <v>7</v>
      </c>
    </row>
    <row r="2" spans="1:6" ht="23.45" customHeight="1" thickBot="1" x14ac:dyDescent="0.35"/>
    <row r="3" spans="1:6" s="1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33" x14ac:dyDescent="0.3">
      <c r="A4" s="12" t="s">
        <v>28</v>
      </c>
      <c r="B4" s="80">
        <v>29</v>
      </c>
      <c r="C4" s="13">
        <v>17694.814999999999</v>
      </c>
      <c r="D4" s="13">
        <v>0</v>
      </c>
      <c r="E4" s="13">
        <v>0</v>
      </c>
      <c r="F4" s="14" t="s">
        <v>14</v>
      </c>
    </row>
    <row r="5" spans="1:6" ht="49.5" x14ac:dyDescent="0.3">
      <c r="A5" s="12" t="s">
        <v>29</v>
      </c>
      <c r="B5" s="28">
        <v>2</v>
      </c>
      <c r="C5" s="15">
        <v>936.779</v>
      </c>
      <c r="D5" s="16">
        <v>0</v>
      </c>
      <c r="E5" s="15">
        <v>0</v>
      </c>
      <c r="F5" s="17" t="s">
        <v>14</v>
      </c>
    </row>
    <row r="6" spans="1:6" ht="33" x14ac:dyDescent="0.3">
      <c r="A6" s="12" t="s">
        <v>30</v>
      </c>
      <c r="B6" s="27">
        <v>4</v>
      </c>
      <c r="C6" s="18">
        <v>267.20999999999998</v>
      </c>
      <c r="D6" s="18">
        <v>0</v>
      </c>
      <c r="E6" s="18">
        <v>0</v>
      </c>
      <c r="F6" s="19" t="s">
        <v>14</v>
      </c>
    </row>
    <row r="7" spans="1:6" ht="49.5" x14ac:dyDescent="0.3">
      <c r="A7" s="12" t="s">
        <v>31</v>
      </c>
      <c r="B7" s="20">
        <v>1</v>
      </c>
      <c r="C7" s="16">
        <v>780.21900000000005</v>
      </c>
      <c r="D7" s="16">
        <v>0</v>
      </c>
      <c r="E7" s="16">
        <v>0</v>
      </c>
      <c r="F7" s="21" t="s">
        <v>14</v>
      </c>
    </row>
    <row r="8" spans="1:6" s="11" customFormat="1" ht="49.5" x14ac:dyDescent="0.25">
      <c r="A8" s="12" t="s">
        <v>32</v>
      </c>
      <c r="B8" s="20">
        <v>1</v>
      </c>
      <c r="C8" s="15">
        <v>822.74</v>
      </c>
      <c r="D8" s="22">
        <v>0</v>
      </c>
      <c r="E8" s="23">
        <v>0</v>
      </c>
      <c r="F8" s="24" t="s">
        <v>14</v>
      </c>
    </row>
    <row r="9" spans="1:6" ht="33" x14ac:dyDescent="0.3">
      <c r="A9" s="12" t="s">
        <v>33</v>
      </c>
      <c r="B9" s="20">
        <v>4</v>
      </c>
      <c r="C9" s="25">
        <v>183.99</v>
      </c>
      <c r="D9" s="25">
        <v>0</v>
      </c>
      <c r="E9" s="25">
        <v>0</v>
      </c>
      <c r="F9" s="26" t="s">
        <v>14</v>
      </c>
    </row>
    <row r="10" spans="1:6" x14ac:dyDescent="0.3">
      <c r="A10" s="12" t="s">
        <v>34</v>
      </c>
      <c r="B10" s="27">
        <v>8</v>
      </c>
      <c r="C10" s="18">
        <v>1418.2289999999998</v>
      </c>
      <c r="D10" s="18">
        <v>0</v>
      </c>
      <c r="E10" s="18">
        <v>0</v>
      </c>
      <c r="F10" s="19" t="s">
        <v>14</v>
      </c>
    </row>
    <row r="11" spans="1:6" ht="33" x14ac:dyDescent="0.3">
      <c r="A11" s="12" t="s">
        <v>35</v>
      </c>
      <c r="B11" s="20">
        <v>5</v>
      </c>
      <c r="C11" s="16">
        <v>639.33900000000006</v>
      </c>
      <c r="D11" s="16">
        <v>0</v>
      </c>
      <c r="E11" s="16">
        <v>0</v>
      </c>
      <c r="F11" s="21" t="s">
        <v>14</v>
      </c>
    </row>
    <row r="12" spans="1:6" ht="33" x14ac:dyDescent="0.3">
      <c r="A12" s="12" t="s">
        <v>36</v>
      </c>
      <c r="B12" s="28">
        <v>3</v>
      </c>
      <c r="C12" s="15">
        <v>121.55</v>
      </c>
      <c r="D12" s="15">
        <v>0</v>
      </c>
      <c r="E12" s="15">
        <v>0</v>
      </c>
      <c r="F12" s="29" t="s">
        <v>14</v>
      </c>
    </row>
    <row r="13" spans="1:6" ht="49.5" x14ac:dyDescent="0.3">
      <c r="A13" s="30" t="s">
        <v>37</v>
      </c>
      <c r="B13" s="31">
        <v>4</v>
      </c>
      <c r="C13" s="32">
        <v>1533.021</v>
      </c>
      <c r="D13" s="32">
        <v>0</v>
      </c>
      <c r="E13" s="32">
        <v>0</v>
      </c>
      <c r="F13" s="33" t="s">
        <v>14</v>
      </c>
    </row>
    <row r="14" spans="1:6" x14ac:dyDescent="0.3">
      <c r="A14" s="34" t="s">
        <v>15</v>
      </c>
      <c r="B14" s="27">
        <v>1</v>
      </c>
      <c r="C14" s="18">
        <v>32268.055</v>
      </c>
      <c r="D14" s="18">
        <v>0</v>
      </c>
      <c r="E14" s="18">
        <v>0</v>
      </c>
      <c r="F14" s="35" t="s">
        <v>14</v>
      </c>
    </row>
    <row r="15" spans="1:6" s="11" customFormat="1" x14ac:dyDescent="0.25">
      <c r="A15" s="12" t="s">
        <v>20</v>
      </c>
      <c r="B15" s="20">
        <v>6</v>
      </c>
      <c r="C15" s="23">
        <v>20409.305</v>
      </c>
      <c r="D15" s="36">
        <v>0</v>
      </c>
      <c r="E15" s="36">
        <v>0</v>
      </c>
      <c r="F15" s="37" t="s">
        <v>14</v>
      </c>
    </row>
    <row r="16" spans="1:6" x14ac:dyDescent="0.3">
      <c r="A16" s="12" t="s">
        <v>38</v>
      </c>
      <c r="B16" s="20">
        <v>3</v>
      </c>
      <c r="C16" s="15">
        <v>550.851</v>
      </c>
      <c r="D16" s="15">
        <v>0</v>
      </c>
      <c r="E16" s="15">
        <v>0</v>
      </c>
      <c r="F16" s="37" t="s">
        <v>14</v>
      </c>
    </row>
    <row r="17" spans="1:6" ht="49.5" x14ac:dyDescent="0.3">
      <c r="A17" s="12" t="s">
        <v>21</v>
      </c>
      <c r="B17" s="20">
        <v>2</v>
      </c>
      <c r="C17" s="15">
        <v>500.733</v>
      </c>
      <c r="D17" s="15">
        <v>0</v>
      </c>
      <c r="E17" s="15">
        <v>0</v>
      </c>
      <c r="F17" s="37" t="s">
        <v>14</v>
      </c>
    </row>
    <row r="18" spans="1:6" ht="49.5" x14ac:dyDescent="0.3">
      <c r="A18" s="12" t="s">
        <v>39</v>
      </c>
      <c r="B18" s="20">
        <v>3</v>
      </c>
      <c r="C18" s="15">
        <v>931.30299999999988</v>
      </c>
      <c r="D18" s="15">
        <v>0</v>
      </c>
      <c r="E18" s="15">
        <v>0</v>
      </c>
      <c r="F18" s="37" t="s">
        <v>14</v>
      </c>
    </row>
    <row r="19" spans="1:6" ht="33" x14ac:dyDescent="0.3">
      <c r="A19" s="12" t="s">
        <v>40</v>
      </c>
      <c r="B19" s="20">
        <f>13+21</f>
        <v>34</v>
      </c>
      <c r="C19" s="15">
        <f>29074.96+212380.164</f>
        <v>241455.12399999998</v>
      </c>
      <c r="D19" s="38">
        <v>0</v>
      </c>
      <c r="E19" s="38">
        <v>0</v>
      </c>
      <c r="F19" s="37" t="s">
        <v>14</v>
      </c>
    </row>
    <row r="20" spans="1:6" ht="49.5" x14ac:dyDescent="0.3">
      <c r="A20" s="12" t="s">
        <v>41</v>
      </c>
      <c r="B20" s="20">
        <f>3+10</f>
        <v>13</v>
      </c>
      <c r="C20" s="15">
        <f>163.377+3450.294</f>
        <v>3613.6709999999998</v>
      </c>
      <c r="D20" s="38">
        <v>0</v>
      </c>
      <c r="E20" s="38">
        <v>0</v>
      </c>
      <c r="F20" s="37" t="s">
        <v>14</v>
      </c>
    </row>
    <row r="21" spans="1:6" ht="49.5" x14ac:dyDescent="0.3">
      <c r="A21" s="12" t="s">
        <v>42</v>
      </c>
      <c r="B21" s="20">
        <v>39</v>
      </c>
      <c r="C21" s="15">
        <v>32839.112000000001</v>
      </c>
      <c r="D21" s="38">
        <v>0</v>
      </c>
      <c r="E21" s="38">
        <v>0</v>
      </c>
      <c r="F21" s="37" t="s">
        <v>14</v>
      </c>
    </row>
    <row r="22" spans="1:6" ht="66" x14ac:dyDescent="0.3">
      <c r="A22" s="12" t="s">
        <v>43</v>
      </c>
      <c r="B22" s="20">
        <v>3</v>
      </c>
      <c r="C22" s="15">
        <v>284</v>
      </c>
      <c r="D22" s="38">
        <v>0</v>
      </c>
      <c r="E22" s="38">
        <v>0</v>
      </c>
      <c r="F22" s="37" t="s">
        <v>14</v>
      </c>
    </row>
    <row r="23" spans="1:6" ht="33" x14ac:dyDescent="0.3">
      <c r="A23" s="12" t="s">
        <v>44</v>
      </c>
      <c r="B23" s="20">
        <v>3</v>
      </c>
      <c r="C23" s="15">
        <v>376.08699999999999</v>
      </c>
      <c r="D23" s="38">
        <v>0</v>
      </c>
      <c r="E23" s="38">
        <v>0</v>
      </c>
      <c r="F23" s="37" t="s">
        <v>14</v>
      </c>
    </row>
    <row r="24" spans="1:6" ht="66" x14ac:dyDescent="0.3">
      <c r="A24" s="12" t="s">
        <v>61</v>
      </c>
      <c r="B24" s="20">
        <v>1</v>
      </c>
      <c r="C24" s="15">
        <v>5280</v>
      </c>
      <c r="D24" s="15">
        <v>0</v>
      </c>
      <c r="E24" s="15">
        <v>0</v>
      </c>
      <c r="F24" s="37" t="s">
        <v>14</v>
      </c>
    </row>
    <row r="25" spans="1:6" ht="49.5" x14ac:dyDescent="0.3">
      <c r="A25" s="12" t="s">
        <v>45</v>
      </c>
      <c r="B25" s="20">
        <f>2+1</f>
        <v>3</v>
      </c>
      <c r="C25" s="15">
        <f>69.666+116.611</f>
        <v>186.27699999999999</v>
      </c>
      <c r="D25" s="38">
        <v>0</v>
      </c>
      <c r="E25" s="38">
        <v>0</v>
      </c>
      <c r="F25" s="37" t="s">
        <v>14</v>
      </c>
    </row>
    <row r="26" spans="1:6" ht="49.5" x14ac:dyDescent="0.3">
      <c r="A26" s="12" t="s">
        <v>46</v>
      </c>
      <c r="B26" s="20">
        <v>2</v>
      </c>
      <c r="C26" s="15">
        <v>125</v>
      </c>
      <c r="D26" s="38">
        <v>0</v>
      </c>
      <c r="E26" s="38">
        <v>0</v>
      </c>
      <c r="F26" s="37" t="s">
        <v>14</v>
      </c>
    </row>
    <row r="27" spans="1:6" ht="66" x14ac:dyDescent="0.3">
      <c r="A27" s="12" t="s">
        <v>47</v>
      </c>
      <c r="B27" s="20">
        <v>3</v>
      </c>
      <c r="C27" s="15">
        <v>2470.3009999999999</v>
      </c>
      <c r="D27" s="38">
        <v>0</v>
      </c>
      <c r="E27" s="38">
        <v>0</v>
      </c>
      <c r="F27" s="37" t="s">
        <v>14</v>
      </c>
    </row>
    <row r="28" spans="1:6" ht="148.5" x14ac:dyDescent="0.3">
      <c r="A28" s="12" t="s">
        <v>62</v>
      </c>
      <c r="B28" s="20">
        <v>1</v>
      </c>
      <c r="C28" s="15">
        <v>2492.8969999999999</v>
      </c>
      <c r="D28" s="15">
        <v>0</v>
      </c>
      <c r="E28" s="15">
        <v>0</v>
      </c>
      <c r="F28" s="37" t="s">
        <v>14</v>
      </c>
    </row>
    <row r="29" spans="1:6" ht="99" x14ac:dyDescent="0.3">
      <c r="A29" s="12" t="s">
        <v>48</v>
      </c>
      <c r="B29" s="20">
        <v>6</v>
      </c>
      <c r="C29" s="15">
        <v>23501.9</v>
      </c>
      <c r="D29" s="38">
        <v>219.98219999999998</v>
      </c>
      <c r="E29" s="38">
        <v>0</v>
      </c>
      <c r="F29" s="37" t="s">
        <v>49</v>
      </c>
    </row>
    <row r="30" spans="1:6" ht="49.5" x14ac:dyDescent="0.3">
      <c r="A30" s="12" t="s">
        <v>63</v>
      </c>
      <c r="B30" s="20">
        <v>3</v>
      </c>
      <c r="C30" s="15">
        <v>338.74473999999998</v>
      </c>
      <c r="D30" s="15">
        <v>0</v>
      </c>
      <c r="E30" s="15">
        <v>0</v>
      </c>
      <c r="F30" s="37" t="s">
        <v>14</v>
      </c>
    </row>
    <row r="31" spans="1:6" ht="49.5" x14ac:dyDescent="0.3">
      <c r="A31" s="12" t="s">
        <v>64</v>
      </c>
      <c r="B31" s="20">
        <v>3</v>
      </c>
      <c r="C31" s="15">
        <v>1769.89049</v>
      </c>
      <c r="D31" s="15">
        <v>0</v>
      </c>
      <c r="E31" s="15">
        <v>150</v>
      </c>
      <c r="F31" s="37" t="s">
        <v>65</v>
      </c>
    </row>
    <row r="32" spans="1:6" ht="280.5" x14ac:dyDescent="0.3">
      <c r="A32" s="12" t="s">
        <v>66</v>
      </c>
      <c r="B32" s="20">
        <v>1</v>
      </c>
      <c r="C32" s="15">
        <v>1207.338</v>
      </c>
      <c r="D32" s="15">
        <v>0</v>
      </c>
      <c r="E32" s="15">
        <v>0</v>
      </c>
      <c r="F32" s="37" t="s">
        <v>14</v>
      </c>
    </row>
    <row r="33" spans="1:6" ht="280.5" x14ac:dyDescent="0.3">
      <c r="A33" s="12" t="s">
        <v>67</v>
      </c>
      <c r="B33" s="20">
        <v>2</v>
      </c>
      <c r="C33" s="15">
        <v>229.54452000000001</v>
      </c>
      <c r="D33" s="15">
        <v>0</v>
      </c>
      <c r="E33" s="15">
        <v>0</v>
      </c>
      <c r="F33" s="37" t="s">
        <v>14</v>
      </c>
    </row>
    <row r="34" spans="1:6" ht="49.5" x14ac:dyDescent="0.3">
      <c r="A34" s="12" t="s">
        <v>68</v>
      </c>
      <c r="B34" s="20">
        <v>3</v>
      </c>
      <c r="C34" s="15">
        <v>2220.8850000000002</v>
      </c>
      <c r="D34" s="15">
        <v>0</v>
      </c>
      <c r="E34" s="15">
        <v>0</v>
      </c>
      <c r="F34" s="37" t="s">
        <v>14</v>
      </c>
    </row>
    <row r="35" spans="1:6" ht="49.5" x14ac:dyDescent="0.3">
      <c r="A35" s="12" t="s">
        <v>22</v>
      </c>
      <c r="B35" s="20">
        <f>2+5</f>
        <v>7</v>
      </c>
      <c r="C35" s="15">
        <f>3675.799+5185.245</f>
        <v>8861.0439999999999</v>
      </c>
      <c r="D35" s="15">
        <v>0</v>
      </c>
      <c r="E35" s="15">
        <v>0</v>
      </c>
      <c r="F35" s="37" t="s">
        <v>14</v>
      </c>
    </row>
    <row r="36" spans="1:6" ht="49.5" x14ac:dyDescent="0.3">
      <c r="A36" s="12" t="s">
        <v>50</v>
      </c>
      <c r="B36" s="20">
        <f>2+1</f>
        <v>3</v>
      </c>
      <c r="C36" s="15">
        <f>1061.6+308</f>
        <v>1369.6</v>
      </c>
      <c r="D36" s="15">
        <v>0</v>
      </c>
      <c r="E36" s="15">
        <v>0</v>
      </c>
      <c r="F36" s="37" t="s">
        <v>14</v>
      </c>
    </row>
    <row r="37" spans="1:6" ht="82.5" x14ac:dyDescent="0.3">
      <c r="A37" s="12" t="s">
        <v>23</v>
      </c>
      <c r="B37" s="20">
        <v>2</v>
      </c>
      <c r="C37" s="15">
        <v>508.75200000000001</v>
      </c>
      <c r="D37" s="15">
        <v>0</v>
      </c>
      <c r="E37" s="15">
        <v>0</v>
      </c>
      <c r="F37" s="37" t="s">
        <v>14</v>
      </c>
    </row>
    <row r="38" spans="1:6" ht="82.5" x14ac:dyDescent="0.3">
      <c r="A38" s="12" t="s">
        <v>51</v>
      </c>
      <c r="B38" s="20">
        <v>1</v>
      </c>
      <c r="C38" s="15">
        <v>148</v>
      </c>
      <c r="D38" s="15">
        <v>0</v>
      </c>
      <c r="E38" s="15">
        <v>0</v>
      </c>
      <c r="F38" s="37" t="s">
        <v>14</v>
      </c>
    </row>
    <row r="39" spans="1:6" ht="49.5" x14ac:dyDescent="0.3">
      <c r="A39" s="12" t="s">
        <v>52</v>
      </c>
      <c r="B39" s="20">
        <v>1</v>
      </c>
      <c r="C39" s="15">
        <v>2296</v>
      </c>
      <c r="D39" s="15">
        <v>0</v>
      </c>
      <c r="E39" s="15">
        <v>0</v>
      </c>
      <c r="F39" s="24" t="s">
        <v>14</v>
      </c>
    </row>
    <row r="40" spans="1:6" ht="99" x14ac:dyDescent="0.3">
      <c r="A40" s="12" t="s">
        <v>53</v>
      </c>
      <c r="B40" s="20">
        <v>1</v>
      </c>
      <c r="C40" s="15">
        <v>1815.2260000000001</v>
      </c>
      <c r="D40" s="15">
        <v>0</v>
      </c>
      <c r="E40" s="15">
        <v>0</v>
      </c>
      <c r="F40" s="24" t="s">
        <v>14</v>
      </c>
    </row>
    <row r="41" spans="1:6" ht="33" x14ac:dyDescent="0.3">
      <c r="A41" s="30" t="s">
        <v>54</v>
      </c>
      <c r="B41" s="39">
        <f>1+1</f>
        <v>2</v>
      </c>
      <c r="C41" s="25">
        <f>206.093+72</f>
        <v>278.09299999999996</v>
      </c>
      <c r="D41" s="25">
        <v>0.86099999999999999</v>
      </c>
      <c r="E41" s="25">
        <v>0</v>
      </c>
      <c r="F41" s="26" t="s">
        <v>76</v>
      </c>
    </row>
    <row r="42" spans="1:6" ht="66" x14ac:dyDescent="0.3">
      <c r="A42" s="30" t="s">
        <v>69</v>
      </c>
      <c r="B42" s="39">
        <v>3</v>
      </c>
      <c r="C42" s="25">
        <v>5889.0744100000002</v>
      </c>
      <c r="D42" s="25">
        <v>9.1809999999999992</v>
      </c>
      <c r="E42" s="25">
        <v>0</v>
      </c>
      <c r="F42" s="26" t="s">
        <v>70</v>
      </c>
    </row>
    <row r="43" spans="1:6" ht="49.5" x14ac:dyDescent="0.3">
      <c r="A43" s="30" t="s">
        <v>71</v>
      </c>
      <c r="B43" s="39">
        <v>1</v>
      </c>
      <c r="C43" s="25">
        <v>18879.973999999998</v>
      </c>
      <c r="D43" s="25">
        <v>0</v>
      </c>
      <c r="E43" s="25">
        <v>0</v>
      </c>
      <c r="F43" s="26" t="s">
        <v>14</v>
      </c>
    </row>
    <row r="44" spans="1:6" ht="66" x14ac:dyDescent="0.3">
      <c r="A44" s="30" t="s">
        <v>72</v>
      </c>
      <c r="B44" s="39">
        <v>2</v>
      </c>
      <c r="C44" s="25">
        <v>25021.07</v>
      </c>
      <c r="D44" s="25">
        <v>0</v>
      </c>
      <c r="E44" s="25">
        <v>10905.4</v>
      </c>
      <c r="F44" s="26" t="s">
        <v>73</v>
      </c>
    </row>
    <row r="45" spans="1:6" ht="81" x14ac:dyDescent="0.3">
      <c r="A45" s="30" t="s">
        <v>74</v>
      </c>
      <c r="B45" s="39">
        <v>1</v>
      </c>
      <c r="C45" s="25">
        <v>16746.953000000001</v>
      </c>
      <c r="D45" s="25">
        <v>0</v>
      </c>
      <c r="E45" s="25">
        <v>12321.495000000001</v>
      </c>
      <c r="F45" s="26" t="s">
        <v>75</v>
      </c>
    </row>
    <row r="46" spans="1:6" ht="33" x14ac:dyDescent="0.3">
      <c r="A46" s="12" t="s">
        <v>55</v>
      </c>
      <c r="B46" s="20">
        <v>1</v>
      </c>
      <c r="C46" s="16">
        <v>114.598</v>
      </c>
      <c r="D46" s="16">
        <v>0</v>
      </c>
      <c r="E46" s="16">
        <v>0</v>
      </c>
      <c r="F46" s="26" t="s">
        <v>14</v>
      </c>
    </row>
    <row r="47" spans="1:6" ht="66" x14ac:dyDescent="0.3">
      <c r="A47" s="12" t="s">
        <v>56</v>
      </c>
      <c r="B47" s="20">
        <v>5</v>
      </c>
      <c r="C47" s="40">
        <v>4090.57978</v>
      </c>
      <c r="D47" s="40">
        <v>0</v>
      </c>
      <c r="E47" s="40">
        <v>0</v>
      </c>
      <c r="F47" s="21" t="s">
        <v>14</v>
      </c>
    </row>
    <row r="48" spans="1:6" ht="82.5" x14ac:dyDescent="0.3">
      <c r="A48" s="30" t="s">
        <v>57</v>
      </c>
      <c r="B48" s="20">
        <v>9</v>
      </c>
      <c r="C48" s="23">
        <v>670.37248</v>
      </c>
      <c r="D48" s="32">
        <v>0</v>
      </c>
      <c r="E48" s="32">
        <v>0</v>
      </c>
      <c r="F48" s="41" t="s">
        <v>14</v>
      </c>
    </row>
    <row r="49" spans="1:6" ht="82.5" x14ac:dyDescent="0.3">
      <c r="A49" s="30" t="s">
        <v>58</v>
      </c>
      <c r="B49" s="20">
        <v>5</v>
      </c>
      <c r="C49" s="23">
        <v>408.77749999999997</v>
      </c>
      <c r="D49" s="32">
        <v>0</v>
      </c>
      <c r="E49" s="32">
        <v>0</v>
      </c>
      <c r="F49" s="41" t="s">
        <v>14</v>
      </c>
    </row>
    <row r="50" spans="1:6" ht="82.5" x14ac:dyDescent="0.3">
      <c r="A50" s="30" t="s">
        <v>59</v>
      </c>
      <c r="B50" s="20">
        <v>8</v>
      </c>
      <c r="C50" s="23">
        <v>2196.37257</v>
      </c>
      <c r="D50" s="32">
        <v>0</v>
      </c>
      <c r="E50" s="32">
        <v>0</v>
      </c>
      <c r="F50" s="41" t="s">
        <v>14</v>
      </c>
    </row>
    <row r="51" spans="1:6" ht="66" x14ac:dyDescent="0.3">
      <c r="A51" s="30" t="s">
        <v>60</v>
      </c>
      <c r="B51" s="20">
        <v>6</v>
      </c>
      <c r="C51" s="23">
        <v>84335.947929999995</v>
      </c>
      <c r="D51" s="32">
        <v>0</v>
      </c>
      <c r="E51" s="32">
        <v>0</v>
      </c>
      <c r="F51" s="41" t="s">
        <v>14</v>
      </c>
    </row>
    <row r="52" spans="1:6" s="11" customFormat="1" ht="17.25" thickBot="1" x14ac:dyDescent="0.3">
      <c r="A52" s="42"/>
      <c r="B52" s="43"/>
      <c r="C52" s="62"/>
      <c r="D52" s="63"/>
      <c r="E52" s="62"/>
      <c r="F52" s="64"/>
    </row>
    <row r="53" spans="1:6" ht="15.75" customHeight="1" x14ac:dyDescent="0.3"/>
    <row r="54" spans="1:6" x14ac:dyDescent="0.3">
      <c r="B54" s="46"/>
      <c r="C54" s="46"/>
      <c r="D54" s="46"/>
      <c r="E54" s="46"/>
    </row>
    <row r="56" spans="1:6" x14ac:dyDescent="0.3">
      <c r="A56" s="77"/>
      <c r="B56" s="77"/>
      <c r="C56" s="77"/>
      <c r="D56" s="77"/>
      <c r="E56" s="77"/>
    </row>
    <row r="57" spans="1:6" x14ac:dyDescent="0.3">
      <c r="C57" s="47"/>
      <c r="D57" s="47"/>
      <c r="E57" s="47"/>
    </row>
    <row r="58" spans="1:6" x14ac:dyDescent="0.3">
      <c r="A58" s="77"/>
      <c r="B58" s="77"/>
      <c r="C58" s="77"/>
      <c r="D58" s="77"/>
      <c r="E58" s="77"/>
    </row>
  </sheetData>
  <mergeCells count="2">
    <mergeCell ref="A58:E58"/>
    <mergeCell ref="A56:E56"/>
  </mergeCells>
  <hyperlinks>
    <hyperlink ref="F1" location="Navigace!A1" display="ZPĚT NA NAVIGACI" xr:uid="{00000000-0004-0000-0100-000000000000}"/>
  </hyperlinks>
  <pageMargins left="0.19685039370078741" right="0.11811023622047245" top="0.15748031496062992" bottom="0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6"/>
  <sheetViews>
    <sheetView showGridLines="0" zoomScaleNormal="100" workbookViewId="0">
      <selection activeCell="F1" sqref="F1"/>
    </sheetView>
  </sheetViews>
  <sheetFormatPr defaultRowHeight="15" x14ac:dyDescent="0.25"/>
  <cols>
    <col min="1" max="1" width="36.5703125" customWidth="1"/>
    <col min="2" max="2" width="16" customWidth="1"/>
    <col min="3" max="3" width="19.7109375" customWidth="1"/>
    <col min="4" max="4" width="15.5703125" customWidth="1"/>
    <col min="5" max="5" width="16.140625" customWidth="1"/>
    <col min="6" max="6" width="85.5703125" customWidth="1"/>
  </cols>
  <sheetData>
    <row r="1" spans="1:6" ht="23.45" customHeight="1" x14ac:dyDescent="0.35">
      <c r="A1" s="3"/>
      <c r="B1" s="3"/>
      <c r="C1" s="3"/>
      <c r="D1" s="3"/>
      <c r="E1" s="3"/>
      <c r="F1" s="59" t="s">
        <v>7</v>
      </c>
    </row>
    <row r="2" spans="1:6" ht="23.45" customHeight="1" thickBot="1" x14ac:dyDescent="0.3"/>
    <row r="3" spans="1:6" s="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70.5" customHeight="1" thickBot="1" x14ac:dyDescent="0.3">
      <c r="A4" s="48" t="s">
        <v>24</v>
      </c>
      <c r="B4" s="49">
        <v>60</v>
      </c>
      <c r="C4" s="50">
        <v>13449.931</v>
      </c>
      <c r="D4" s="50">
        <v>0</v>
      </c>
      <c r="E4" s="50">
        <v>0</v>
      </c>
      <c r="F4" s="45" t="s">
        <v>14</v>
      </c>
    </row>
    <row r="5" spans="1:6" x14ac:dyDescent="0.25">
      <c r="D5" s="4"/>
    </row>
    <row r="6" spans="1:6" x14ac:dyDescent="0.25">
      <c r="A6" s="78"/>
      <c r="B6" s="79"/>
      <c r="C6" s="79"/>
      <c r="D6" s="79"/>
      <c r="E6" s="79"/>
    </row>
  </sheetData>
  <mergeCells count="1">
    <mergeCell ref="A6:E6"/>
  </mergeCells>
  <hyperlinks>
    <hyperlink ref="F1" location="Navigace!A1" display="ZPĚT NA NAVIGACI" xr:uid="{00000000-0004-0000-0200-000000000000}"/>
  </hyperlinks>
  <pageMargins left="0.19685039370078741" right="0.11811023622047245" top="0.15748031496062992" bottom="0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11"/>
  <sheetViews>
    <sheetView showGridLines="0" zoomScaleNormal="100" workbookViewId="0">
      <selection activeCell="F1" sqref="F1"/>
    </sheetView>
  </sheetViews>
  <sheetFormatPr defaultRowHeight="15" x14ac:dyDescent="0.25"/>
  <cols>
    <col min="1" max="1" width="38.42578125" customWidth="1"/>
    <col min="2" max="2" width="15.5703125" customWidth="1"/>
    <col min="3" max="3" width="20.140625" customWidth="1"/>
    <col min="4" max="4" width="15.5703125" customWidth="1"/>
    <col min="5" max="5" width="16.42578125" customWidth="1"/>
    <col min="6" max="6" width="85.5703125" customWidth="1"/>
  </cols>
  <sheetData>
    <row r="1" spans="1:6" ht="23.45" customHeight="1" x14ac:dyDescent="0.35">
      <c r="A1" s="3"/>
      <c r="B1" s="3"/>
      <c r="C1" s="3"/>
      <c r="D1" s="3"/>
      <c r="E1" s="3"/>
      <c r="F1" s="59" t="s">
        <v>7</v>
      </c>
    </row>
    <row r="2" spans="1:6" ht="23.45" customHeight="1" thickBot="1" x14ac:dyDescent="0.3"/>
    <row r="3" spans="1:6" s="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s="1" customFormat="1" ht="69.75" customHeight="1" x14ac:dyDescent="0.25">
      <c r="A4" s="51" t="s">
        <v>25</v>
      </c>
      <c r="B4" s="60">
        <v>2</v>
      </c>
      <c r="C4" s="61">
        <v>10190.953</v>
      </c>
      <c r="D4" s="61">
        <v>0</v>
      </c>
      <c r="E4" s="61">
        <v>0</v>
      </c>
      <c r="F4" s="71" t="s">
        <v>14</v>
      </c>
    </row>
    <row r="5" spans="1:6" s="1" customFormat="1" ht="53.25" customHeight="1" thickBot="1" x14ac:dyDescent="0.3">
      <c r="A5" s="55" t="s">
        <v>19</v>
      </c>
      <c r="B5" s="68">
        <v>2</v>
      </c>
      <c r="C5" s="69">
        <v>17781.067999999999</v>
      </c>
      <c r="D5" s="69">
        <v>0</v>
      </c>
      <c r="E5" s="69">
        <v>0</v>
      </c>
      <c r="F5" s="70" t="s">
        <v>14</v>
      </c>
    </row>
    <row r="11" spans="1:6" ht="12.75" customHeight="1" x14ac:dyDescent="0.25"/>
  </sheetData>
  <hyperlinks>
    <hyperlink ref="F1" location="Navigace!A1" display="ZPĚT NA NAVIGACI" xr:uid="{00000000-0004-0000-0300-000000000000}"/>
  </hyperlinks>
  <pageMargins left="0.19685039370078741" right="0.11811023622047245" top="0.15748031496062992" bottom="0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F5"/>
  <sheetViews>
    <sheetView showGridLines="0" zoomScaleNormal="100" workbookViewId="0">
      <selection activeCell="F1" sqref="F1"/>
    </sheetView>
  </sheetViews>
  <sheetFormatPr defaultRowHeight="15" x14ac:dyDescent="0.25"/>
  <cols>
    <col min="1" max="1" width="35.42578125" customWidth="1"/>
    <col min="2" max="2" width="15.42578125" customWidth="1"/>
    <col min="3" max="3" width="20.140625" customWidth="1"/>
    <col min="4" max="5" width="15.5703125" customWidth="1"/>
    <col min="6" max="6" width="79" customWidth="1"/>
  </cols>
  <sheetData>
    <row r="1" spans="1:6" ht="23.45" customHeight="1" x14ac:dyDescent="0.35">
      <c r="A1" s="3"/>
      <c r="B1" s="3"/>
      <c r="C1" s="3"/>
      <c r="D1" s="3"/>
      <c r="E1" s="3"/>
      <c r="F1" s="58" t="s">
        <v>7</v>
      </c>
    </row>
    <row r="2" spans="1:6" ht="23.45" customHeight="1" thickBot="1" x14ac:dyDescent="0.3"/>
    <row r="3" spans="1:6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216" x14ac:dyDescent="0.25">
      <c r="A4" s="51" t="s">
        <v>13</v>
      </c>
      <c r="B4" s="52">
        <v>67</v>
      </c>
      <c r="C4" s="53">
        <v>6828978.8640000001</v>
      </c>
      <c r="D4" s="53">
        <v>0</v>
      </c>
      <c r="E4" s="53">
        <v>66814.826000000001</v>
      </c>
      <c r="F4" s="54" t="s">
        <v>26</v>
      </c>
    </row>
    <row r="5" spans="1:6" ht="50.25" thickBot="1" x14ac:dyDescent="0.3">
      <c r="A5" s="55" t="s">
        <v>12</v>
      </c>
      <c r="B5" s="56">
        <v>8</v>
      </c>
      <c r="C5" s="44">
        <v>9049.1779999999999</v>
      </c>
      <c r="D5" s="50">
        <v>0</v>
      </c>
      <c r="E5" s="50">
        <v>0</v>
      </c>
      <c r="F5" s="57" t="s">
        <v>27</v>
      </c>
    </row>
  </sheetData>
  <hyperlinks>
    <hyperlink ref="F1" location="Navigace!A1" display="ZPĚT NA NAVIGACI" xr:uid="{00000000-0004-0000-0400-000000000000}"/>
  </hyperlinks>
  <pageMargins left="0.19685039370078741" right="0.11811023622047245" top="0.15748031496062992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Navigace</vt:lpstr>
      <vt:lpstr>ÚK</vt:lpstr>
      <vt:lpstr>EU</vt:lpstr>
      <vt:lpstr>SR</vt:lpstr>
      <vt:lpstr>PO</vt:lpstr>
      <vt:lpstr>EU!Oblast_tisku</vt:lpstr>
      <vt:lpstr>PO!Oblast_tisku</vt:lpstr>
      <vt:lpstr>ZPĚT_NA_NAVIGACI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2025-02-10T07:57:22Z</cp:lastPrinted>
  <dcterms:created xsi:type="dcterms:W3CDTF">2015-03-02T09:22:56Z</dcterms:created>
  <dcterms:modified xsi:type="dcterms:W3CDTF">2025-02-10T08:27:10Z</dcterms:modified>
</cp:coreProperties>
</file>