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M:\1_Oddeleni rozpočtu a financovani\Závěrečný účet\___Závěrečný účet za rok 2024\_ZU přílohy\"/>
    </mc:Choice>
  </mc:AlternateContent>
  <xr:revisionPtr revIDLastSave="0" documentId="13_ncr:1_{FB400745-3AEB-4A44-921A-159B475879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apitálové výdaje 2024" sheetId="2" r:id="rId1"/>
  </sheets>
  <definedNames>
    <definedName name="_xlnm._FilterDatabase" localSheetId="0" hidden="1">'kapitálové výdaje 2024'!$A$3:$S$1201</definedName>
    <definedName name="_xlnm.Print_Titles" localSheetId="0">'kapitálové výdaje 2024'!$3:$3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N723" i="2"/>
  <c r="O723" i="2"/>
  <c r="M723" i="2"/>
  <c r="M788" i="2"/>
  <c r="O788" i="2"/>
  <c r="N788" i="2"/>
  <c r="A45" i="2" l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Q788" i="2"/>
  <c r="A800" i="2" l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l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Q1171" i="2" l="1"/>
  <c r="Q1124" i="2"/>
  <c r="Q1122" i="2"/>
  <c r="Q1113" i="2"/>
  <c r="Q1106" i="2"/>
  <c r="Q1083" i="2"/>
  <c r="P1082" i="2"/>
  <c r="P1075" i="2"/>
  <c r="P1061" i="2"/>
  <c r="P1051" i="2"/>
  <c r="P1047" i="2"/>
  <c r="Q1046" i="2"/>
  <c r="P1010" i="2"/>
  <c r="Q1008" i="2"/>
  <c r="P988" i="2"/>
  <c r="P982" i="2"/>
  <c r="P968" i="2"/>
  <c r="Q953" i="2"/>
  <c r="Q952" i="2"/>
  <c r="Q945" i="2"/>
  <c r="M930" i="2"/>
  <c r="P921" i="2"/>
  <c r="P907" i="2"/>
  <c r="Q896" i="2"/>
  <c r="P874" i="2"/>
  <c r="P866" i="2"/>
  <c r="P850" i="2"/>
  <c r="P842" i="2"/>
  <c r="P839" i="2"/>
  <c r="Q834" i="2"/>
  <c r="M820" i="2"/>
  <c r="M7" i="2" s="1"/>
  <c r="M816" i="2"/>
  <c r="N816" i="2"/>
  <c r="P804" i="2"/>
  <c r="Q790" i="2"/>
  <c r="P789" i="2"/>
  <c r="P787" i="2"/>
  <c r="Q785" i="2"/>
  <c r="Q780" i="2"/>
  <c r="P774" i="2"/>
  <c r="P771" i="2"/>
  <c r="P769" i="2"/>
  <c r="Q766" i="2"/>
  <c r="P766" i="2"/>
  <c r="P763" i="2"/>
  <c r="P755" i="2"/>
  <c r="Q753" i="2"/>
  <c r="Q749" i="2"/>
  <c r="P746" i="2"/>
  <c r="P741" i="2"/>
  <c r="P739" i="2"/>
  <c r="P737" i="2"/>
  <c r="Q734" i="2"/>
  <c r="P732" i="2"/>
  <c r="P731" i="2"/>
  <c r="Q731" i="2"/>
  <c r="Q730" i="2"/>
  <c r="Q725" i="2"/>
  <c r="Q724" i="2"/>
  <c r="P721" i="2"/>
  <c r="P720" i="2"/>
  <c r="N713" i="2"/>
  <c r="M713" i="2"/>
  <c r="N710" i="2"/>
  <c r="M710" i="2"/>
  <c r="N704" i="2"/>
  <c r="M704" i="2"/>
  <c r="P703" i="2"/>
  <c r="P697" i="2"/>
  <c r="P695" i="2"/>
  <c r="Q695" i="2"/>
  <c r="Q692" i="2"/>
  <c r="P692" i="2"/>
  <c r="P690" i="2"/>
  <c r="P689" i="2"/>
  <c r="Q678" i="2"/>
  <c r="Q676" i="2"/>
  <c r="P673" i="2"/>
  <c r="P670" i="2"/>
  <c r="Q656" i="2"/>
  <c r="P655" i="2"/>
  <c r="P654" i="2"/>
  <c r="Q649" i="2"/>
  <c r="P645" i="2"/>
  <c r="P644" i="2"/>
  <c r="Q641" i="2"/>
  <c r="P639" i="2"/>
  <c r="Q637" i="2"/>
  <c r="Q634" i="2"/>
  <c r="Q633" i="2"/>
  <c r="Q629" i="2"/>
  <c r="P627" i="2"/>
  <c r="P625" i="2"/>
  <c r="Q621" i="2"/>
  <c r="P620" i="2"/>
  <c r="P617" i="2"/>
  <c r="P613" i="2"/>
  <c r="Q613" i="2"/>
  <c r="P608" i="2"/>
  <c r="P607" i="2"/>
  <c r="Q605" i="2"/>
  <c r="P604" i="2"/>
  <c r="P596" i="2"/>
  <c r="P595" i="2"/>
  <c r="Q593" i="2"/>
  <c r="P592" i="2"/>
  <c r="P590" i="2"/>
  <c r="P584" i="2"/>
  <c r="P583" i="2"/>
  <c r="Q583" i="2"/>
  <c r="Q581" i="2"/>
  <c r="P579" i="2"/>
  <c r="P577" i="2"/>
  <c r="Q575" i="2"/>
  <c r="N568" i="2"/>
  <c r="M568" i="2"/>
  <c r="Q558" i="2"/>
  <c r="P554" i="2"/>
  <c r="P553" i="2"/>
  <c r="P552" i="2"/>
  <c r="Q551" i="2"/>
  <c r="P547" i="2"/>
  <c r="Q545" i="2"/>
  <c r="P544" i="2"/>
  <c r="P538" i="2"/>
  <c r="Q537" i="2"/>
  <c r="Q536" i="2"/>
  <c r="Q526" i="2"/>
  <c r="Q525" i="2"/>
  <c r="P524" i="2"/>
  <c r="Q523" i="2"/>
  <c r="Q521" i="2"/>
  <c r="P520" i="2"/>
  <c r="Q517" i="2"/>
  <c r="P517" i="2"/>
  <c r="Q515" i="2"/>
  <c r="Q510" i="2"/>
  <c r="P509" i="2"/>
  <c r="Q506" i="2"/>
  <c r="P506" i="2"/>
  <c r="Q504" i="2"/>
  <c r="Q495" i="2"/>
  <c r="Q492" i="2"/>
  <c r="Q491" i="2"/>
  <c r="Q488" i="2"/>
  <c r="Q487" i="2"/>
  <c r="P486" i="2"/>
  <c r="Q483" i="2"/>
  <c r="P482" i="2"/>
  <c r="Q480" i="2"/>
  <c r="P479" i="2"/>
  <c r="Q477" i="2"/>
  <c r="P471" i="2"/>
  <c r="Q463" i="2"/>
  <c r="P462" i="2"/>
  <c r="P460" i="2"/>
  <c r="Q460" i="2"/>
  <c r="P459" i="2"/>
  <c r="Q455" i="2"/>
  <c r="Q453" i="2"/>
  <c r="P452" i="2"/>
  <c r="Q447" i="2"/>
  <c r="P442" i="2"/>
  <c r="Q437" i="2"/>
  <c r="Q435" i="2"/>
  <c r="P431" i="2"/>
  <c r="P430" i="2"/>
  <c r="Q426" i="2"/>
  <c r="Q425" i="2"/>
  <c r="M423" i="2"/>
  <c r="P421" i="2"/>
  <c r="Q418" i="2"/>
  <c r="P418" i="2"/>
  <c r="P415" i="2"/>
  <c r="P414" i="2" s="1"/>
  <c r="Q415" i="2"/>
  <c r="M414" i="2"/>
  <c r="O414" i="2"/>
  <c r="N414" i="2"/>
  <c r="Q413" i="2"/>
  <c r="P411" i="2"/>
  <c r="Q409" i="2"/>
  <c r="Q403" i="2"/>
  <c r="P400" i="2"/>
  <c r="Q392" i="2"/>
  <c r="Q390" i="2"/>
  <c r="Q388" i="2"/>
  <c r="Q372" i="2"/>
  <c r="Q367" i="2"/>
  <c r="P364" i="2"/>
  <c r="Q358" i="2"/>
  <c r="Q352" i="2"/>
  <c r="Q351" i="2"/>
  <c r="Q350" i="2"/>
  <c r="Q348" i="2"/>
  <c r="Q347" i="2"/>
  <c r="P344" i="2"/>
  <c r="P340" i="2"/>
  <c r="P330" i="2"/>
  <c r="Q328" i="2"/>
  <c r="Q316" i="2"/>
  <c r="Q315" i="2"/>
  <c r="P313" i="2"/>
  <c r="P308" i="2"/>
  <c r="O304" i="2"/>
  <c r="Q306" i="2"/>
  <c r="M298" i="2"/>
  <c r="O297" i="2"/>
  <c r="P294" i="2"/>
  <c r="Q291" i="2"/>
  <c r="Q278" i="2"/>
  <c r="Q275" i="2"/>
  <c r="P272" i="2"/>
  <c r="P271" i="2"/>
  <c r="P270" i="2"/>
  <c r="Q269" i="2"/>
  <c r="P267" i="2"/>
  <c r="Q267" i="2"/>
  <c r="P262" i="2"/>
  <c r="Q260" i="2"/>
  <c r="Q258" i="2"/>
  <c r="Q257" i="2"/>
  <c r="P250" i="2"/>
  <c r="Q249" i="2"/>
  <c r="Q247" i="2"/>
  <c r="P246" i="2"/>
  <c r="Q236" i="2"/>
  <c r="P235" i="2"/>
  <c r="Q235" i="2"/>
  <c r="Q234" i="2"/>
  <c r="Q233" i="2"/>
  <c r="P227" i="2"/>
  <c r="Q225" i="2"/>
  <c r="P216" i="2"/>
  <c r="Q212" i="2"/>
  <c r="P209" i="2"/>
  <c r="P206" i="2"/>
  <c r="P201" i="2"/>
  <c r="Q200" i="2"/>
  <c r="Q192" i="2"/>
  <c r="P189" i="2"/>
  <c r="Q187" i="2"/>
  <c r="Q184" i="2"/>
  <c r="P184" i="2"/>
  <c r="Q175" i="2"/>
  <c r="Q174" i="2"/>
  <c r="Q173" i="2"/>
  <c r="Q172" i="2"/>
  <c r="Q171" i="2"/>
  <c r="P171" i="2"/>
  <c r="Q170" i="2"/>
  <c r="P170" i="2"/>
  <c r="Q165" i="2"/>
  <c r="P163" i="2"/>
  <c r="Q162" i="2"/>
  <c r="Q161" i="2"/>
  <c r="P161" i="2"/>
  <c r="P160" i="2"/>
  <c r="Q160" i="2"/>
  <c r="Q157" i="2"/>
  <c r="Q151" i="2"/>
  <c r="Q150" i="2"/>
  <c r="M77" i="2"/>
  <c r="P149" i="2"/>
  <c r="Q147" i="2"/>
  <c r="Q144" i="2"/>
  <c r="P143" i="2"/>
  <c r="Q138" i="2"/>
  <c r="Q136" i="2"/>
  <c r="P133" i="2"/>
  <c r="Q132" i="2"/>
  <c r="Q131" i="2"/>
  <c r="Q130" i="2"/>
  <c r="Q123" i="2"/>
  <c r="Q117" i="2"/>
  <c r="Q112" i="2"/>
  <c r="Q109" i="2"/>
  <c r="Q108" i="2"/>
  <c r="Q106" i="2"/>
  <c r="P104" i="2"/>
  <c r="Q99" i="2"/>
  <c r="P98" i="2"/>
  <c r="Q97" i="2"/>
  <c r="P96" i="2"/>
  <c r="Q96" i="2"/>
  <c r="Q94" i="2"/>
  <c r="Q91" i="2"/>
  <c r="Q87" i="2"/>
  <c r="Q85" i="2"/>
  <c r="Q84" i="2"/>
  <c r="P83" i="2"/>
  <c r="Q82" i="2"/>
  <c r="Q81" i="2"/>
  <c r="N77" i="2"/>
  <c r="Q73" i="2"/>
  <c r="P71" i="2"/>
  <c r="Q65" i="2"/>
  <c r="P64" i="2"/>
  <c r="O61" i="2"/>
  <c r="Q60" i="2"/>
  <c r="P54" i="2"/>
  <c r="P52" i="2"/>
  <c r="Q49" i="2"/>
  <c r="N48" i="2"/>
  <c r="N29" i="2" s="1"/>
  <c r="N8" i="2" s="1"/>
  <c r="M48" i="2"/>
  <c r="M29" i="2" s="1"/>
  <c r="M8" i="2" s="1"/>
  <c r="P47" i="2"/>
  <c r="Q45" i="2"/>
  <c r="Q44" i="2"/>
  <c r="P44" i="2"/>
  <c r="O28" i="2"/>
  <c r="Q38" i="2"/>
  <c r="Q36" i="2"/>
  <c r="P36" i="2"/>
  <c r="Q35" i="2"/>
  <c r="Q33" i="2"/>
  <c r="Q25" i="2"/>
  <c r="N24" i="2"/>
  <c r="M24" i="2"/>
  <c r="M23" i="2"/>
  <c r="Q19" i="2"/>
  <c r="P18" i="2"/>
  <c r="Q17" i="2"/>
  <c r="P16" i="2"/>
  <c r="M13" i="2"/>
  <c r="Q1068" i="2" l="1"/>
  <c r="Q1100" i="2"/>
  <c r="P1104" i="2"/>
  <c r="P1111" i="2"/>
  <c r="P1181" i="2"/>
  <c r="P802" i="2"/>
  <c r="P1003" i="2"/>
  <c r="Q1194" i="2"/>
  <c r="Q813" i="2"/>
  <c r="M924" i="2"/>
  <c r="Q794" i="2"/>
  <c r="Q875" i="2"/>
  <c r="P887" i="2"/>
  <c r="Q913" i="2"/>
  <c r="P1007" i="2"/>
  <c r="Q1025" i="2"/>
  <c r="P1179" i="2"/>
  <c r="Q1190" i="2"/>
  <c r="P867" i="2"/>
  <c r="P963" i="2"/>
  <c r="P1083" i="2"/>
  <c r="Q848" i="2"/>
  <c r="P938" i="2"/>
  <c r="Q972" i="2"/>
  <c r="Q1042" i="2"/>
  <c r="Q1049" i="2"/>
  <c r="Q1088" i="2"/>
  <c r="Q1117" i="2"/>
  <c r="P1165" i="2"/>
  <c r="Q796" i="2"/>
  <c r="P886" i="2"/>
  <c r="M942" i="2"/>
  <c r="N927" i="2"/>
  <c r="P1138" i="2"/>
  <c r="P1058" i="2"/>
  <c r="P932" i="2"/>
  <c r="Q1149" i="2"/>
  <c r="Q810" i="2"/>
  <c r="Q836" i="2"/>
  <c r="P847" i="2"/>
  <c r="P863" i="2"/>
  <c r="Q891" i="2"/>
  <c r="Q904" i="2"/>
  <c r="Q938" i="2"/>
  <c r="Q968" i="2"/>
  <c r="P980" i="2"/>
  <c r="P1001" i="2"/>
  <c r="Q1012" i="2"/>
  <c r="Q1085" i="2"/>
  <c r="P1118" i="2"/>
  <c r="Q885" i="2"/>
  <c r="P896" i="2"/>
  <c r="Q903" i="2"/>
  <c r="Q914" i="2"/>
  <c r="Q928" i="2"/>
  <c r="P972" i="2"/>
  <c r="Q985" i="2"/>
  <c r="Q991" i="2"/>
  <c r="Q1048" i="2"/>
  <c r="Q1051" i="2"/>
  <c r="Q1075" i="2"/>
  <c r="Q1087" i="2"/>
  <c r="Q1109" i="2"/>
  <c r="P1123" i="2"/>
  <c r="P1161" i="2"/>
  <c r="Q1192" i="2"/>
  <c r="P1166" i="2"/>
  <c r="P812" i="2"/>
  <c r="P943" i="2"/>
  <c r="P952" i="2"/>
  <c r="Q1061" i="2"/>
  <c r="P1084" i="2"/>
  <c r="P1103" i="2"/>
  <c r="P1132" i="2"/>
  <c r="N1195" i="2"/>
  <c r="Q856" i="2"/>
  <c r="Q908" i="2"/>
  <c r="N924" i="2"/>
  <c r="Q1000" i="2"/>
  <c r="Q1019" i="2"/>
  <c r="P1034" i="2"/>
  <c r="N1135" i="2"/>
  <c r="P1148" i="2"/>
  <c r="P1160" i="2"/>
  <c r="Q1184" i="2"/>
  <c r="P1196" i="2"/>
  <c r="Q887" i="2"/>
  <c r="Q1160" i="2"/>
  <c r="Q824" i="2"/>
  <c r="Q831" i="2"/>
  <c r="Q866" i="2"/>
  <c r="Q872" i="2"/>
  <c r="P918" i="2"/>
  <c r="Q1007" i="2"/>
  <c r="Q1057" i="2"/>
  <c r="Q1147" i="2"/>
  <c r="Q1151" i="2"/>
  <c r="P1151" i="2"/>
  <c r="Q22" i="2"/>
  <c r="P151" i="2"/>
  <c r="Q832" i="2"/>
  <c r="N51" i="2"/>
  <c r="P15" i="2"/>
  <c r="Q53" i="2"/>
  <c r="Q71" i="2"/>
  <c r="Q101" i="2"/>
  <c r="Q113" i="2"/>
  <c r="Q127" i="2"/>
  <c r="Q142" i="2"/>
  <c r="Q179" i="2"/>
  <c r="P214" i="2"/>
  <c r="Q245" i="2"/>
  <c r="P268" i="2"/>
  <c r="Q284" i="2"/>
  <c r="Q331" i="2"/>
  <c r="Q343" i="2"/>
  <c r="Q379" i="2"/>
  <c r="Q430" i="2"/>
  <c r="Q479" i="2"/>
  <c r="Q592" i="2"/>
  <c r="Q603" i="2"/>
  <c r="P688" i="2"/>
  <c r="Q688" i="2"/>
  <c r="Q814" i="2"/>
  <c r="P814" i="2"/>
  <c r="O882" i="2"/>
  <c r="Q925" i="2"/>
  <c r="P1011" i="2"/>
  <c r="Q1011" i="2"/>
  <c r="P1022" i="2"/>
  <c r="Q1096" i="2"/>
  <c r="P1096" i="2"/>
  <c r="Q1180" i="2"/>
  <c r="P1180" i="2"/>
  <c r="Q404" i="2"/>
  <c r="P404" i="2"/>
  <c r="P74" i="2"/>
  <c r="Q95" i="2"/>
  <c r="Q374" i="2"/>
  <c r="Q41" i="2"/>
  <c r="Q46" i="2"/>
  <c r="P110" i="2"/>
  <c r="P120" i="2"/>
  <c r="P142" i="2"/>
  <c r="P173" i="2"/>
  <c r="P238" i="2"/>
  <c r="P245" i="2"/>
  <c r="Q248" i="2"/>
  <c r="Q268" i="2"/>
  <c r="Q273" i="2"/>
  <c r="P279" i="2"/>
  <c r="Q293" i="2"/>
  <c r="Q299" i="2"/>
  <c r="M305" i="2"/>
  <c r="Q322" i="2"/>
  <c r="P351" i="2"/>
  <c r="P376" i="2"/>
  <c r="P379" i="2"/>
  <c r="P422" i="2"/>
  <c r="Q424" i="2"/>
  <c r="P424" i="2"/>
  <c r="P738" i="2"/>
  <c r="Q738" i="2"/>
  <c r="P762" i="2"/>
  <c r="Q762" i="2"/>
  <c r="P811" i="2"/>
  <c r="Q811" i="2"/>
  <c r="P937" i="2"/>
  <c r="Q937" i="2"/>
  <c r="P19" i="2"/>
  <c r="Q68" i="2"/>
  <c r="Q83" i="2"/>
  <c r="Q104" i="2"/>
  <c r="Q143" i="2"/>
  <c r="Q18" i="2"/>
  <c r="Q21" i="2"/>
  <c r="Q30" i="2"/>
  <c r="M28" i="2"/>
  <c r="Q67" i="2"/>
  <c r="Q120" i="2"/>
  <c r="Q206" i="2"/>
  <c r="Q209" i="2"/>
  <c r="P215" i="2"/>
  <c r="P251" i="2"/>
  <c r="Q279" i="2"/>
  <c r="Q319" i="2"/>
  <c r="P322" i="2"/>
  <c r="Q359" i="2"/>
  <c r="Q381" i="2"/>
  <c r="P419" i="2"/>
  <c r="Q459" i="2"/>
  <c r="Q533" i="2"/>
  <c r="P533" i="2"/>
  <c r="Q544" i="2"/>
  <c r="P566" i="2"/>
  <c r="Q566" i="2"/>
  <c r="Q672" i="2"/>
  <c r="P672" i="2"/>
  <c r="Q773" i="2"/>
  <c r="P773" i="2"/>
  <c r="Q800" i="2"/>
  <c r="P800" i="2"/>
  <c r="Q1002" i="2"/>
  <c r="P1002" i="2"/>
  <c r="Q56" i="2"/>
  <c r="Q118" i="2"/>
  <c r="Q135" i="2"/>
  <c r="P17" i="2"/>
  <c r="Q79" i="2"/>
  <c r="P97" i="2"/>
  <c r="Q100" i="2"/>
  <c r="Q121" i="2"/>
  <c r="Q163" i="2"/>
  <c r="Q210" i="2"/>
  <c r="P278" i="2"/>
  <c r="P295" i="2"/>
  <c r="Q327" i="2"/>
  <c r="Q342" i="2"/>
  <c r="Q467" i="2"/>
  <c r="P467" i="2"/>
  <c r="P513" i="2"/>
  <c r="Q513" i="2"/>
  <c r="P661" i="2"/>
  <c r="Q661" i="2"/>
  <c r="M706" i="2"/>
  <c r="P748" i="2"/>
  <c r="Q748" i="2"/>
  <c r="M927" i="2"/>
  <c r="P49" i="2"/>
  <c r="P48" i="2" s="1"/>
  <c r="P29" i="2" s="1"/>
  <c r="P8" i="2" s="1"/>
  <c r="P132" i="2"/>
  <c r="P187" i="2"/>
  <c r="Q246" i="2"/>
  <c r="P35" i="2"/>
  <c r="P37" i="2"/>
  <c r="P38" i="2"/>
  <c r="Q72" i="2"/>
  <c r="Q119" i="2"/>
  <c r="Q149" i="2"/>
  <c r="P152" i="2"/>
  <c r="Q198" i="2"/>
  <c r="Q208" i="2"/>
  <c r="Q220" i="2"/>
  <c r="Q364" i="2"/>
  <c r="P367" i="2"/>
  <c r="Q375" i="2"/>
  <c r="Q450" i="2"/>
  <c r="P450" i="2"/>
  <c r="Q502" i="2"/>
  <c r="P502" i="2"/>
  <c r="Q543" i="2"/>
  <c r="Q745" i="2"/>
  <c r="P745" i="2"/>
  <c r="P1033" i="2"/>
  <c r="Q1033" i="2"/>
  <c r="P1157" i="2"/>
  <c r="Q1157" i="2"/>
  <c r="Q207" i="2"/>
  <c r="P25" i="2"/>
  <c r="P23" i="2" s="1"/>
  <c r="Q59" i="2"/>
  <c r="P138" i="2"/>
  <c r="Q152" i="2"/>
  <c r="P172" i="2"/>
  <c r="P174" i="2"/>
  <c r="Q185" i="2"/>
  <c r="Q237" i="2"/>
  <c r="P269" i="2"/>
  <c r="Q271" i="2"/>
  <c r="P274" i="2"/>
  <c r="P291" i="2"/>
  <c r="M304" i="2"/>
  <c r="P315" i="2"/>
  <c r="P355" i="2"/>
  <c r="Q380" i="2"/>
  <c r="Q387" i="2"/>
  <c r="P387" i="2"/>
  <c r="Q436" i="2"/>
  <c r="P742" i="2"/>
  <c r="Q742" i="2"/>
  <c r="P946" i="2"/>
  <c r="P390" i="2"/>
  <c r="Q405" i="2"/>
  <c r="Q408" i="2"/>
  <c r="P439" i="2"/>
  <c r="Q445" i="2"/>
  <c r="Q462" i="2"/>
  <c r="Q468" i="2"/>
  <c r="Q476" i="2"/>
  <c r="P491" i="2"/>
  <c r="Q494" i="2"/>
  <c r="P530" i="2"/>
  <c r="P541" i="2"/>
  <c r="P564" i="2"/>
  <c r="Q576" i="2"/>
  <c r="Q587" i="2"/>
  <c r="Q601" i="2"/>
  <c r="Q606" i="2"/>
  <c r="P609" i="2"/>
  <c r="Q615" i="2"/>
  <c r="Q623" i="2"/>
  <c r="Q638" i="2"/>
  <c r="P641" i="2"/>
  <c r="Q644" i="2"/>
  <c r="P647" i="2"/>
  <c r="P652" i="2"/>
  <c r="P681" i="2"/>
  <c r="P779" i="2"/>
  <c r="P782" i="2"/>
  <c r="Q787" i="2"/>
  <c r="P793" i="2"/>
  <c r="Q803" i="2"/>
  <c r="P806" i="2"/>
  <c r="P871" i="2"/>
  <c r="Q889" i="2"/>
  <c r="Q892" i="2"/>
  <c r="Q905" i="2"/>
  <c r="M933" i="2"/>
  <c r="Q990" i="2"/>
  <c r="P1039" i="2"/>
  <c r="Q1089" i="2"/>
  <c r="Q1165" i="2"/>
  <c r="P1187" i="2"/>
  <c r="M1135" i="2"/>
  <c r="P663" i="2"/>
  <c r="P669" i="2"/>
  <c r="P747" i="2"/>
  <c r="P750" i="2"/>
  <c r="P764" i="2"/>
  <c r="P770" i="2"/>
  <c r="P805" i="2"/>
  <c r="P835" i="2"/>
  <c r="P883" i="2"/>
  <c r="Q897" i="2"/>
  <c r="P913" i="2"/>
  <c r="N930" i="2"/>
  <c r="Q992" i="2"/>
  <c r="P999" i="2"/>
  <c r="Q1062" i="2"/>
  <c r="P1076" i="2"/>
  <c r="Q1121" i="2"/>
  <c r="Q1148" i="2"/>
  <c r="Q1191" i="2"/>
  <c r="Q407" i="2"/>
  <c r="P444" i="2"/>
  <c r="Q464" i="2"/>
  <c r="Q470" i="2"/>
  <c r="P484" i="2"/>
  <c r="Q490" i="2"/>
  <c r="Q493" i="2"/>
  <c r="Q529" i="2"/>
  <c r="Q540" i="2"/>
  <c r="P600" i="2"/>
  <c r="Q611" i="2"/>
  <c r="P614" i="2"/>
  <c r="P622" i="2"/>
  <c r="P677" i="2"/>
  <c r="Q680" i="2"/>
  <c r="Q699" i="2"/>
  <c r="P778" i="2"/>
  <c r="Q864" i="2"/>
  <c r="Q880" i="2"/>
  <c r="P891" i="2"/>
  <c r="M920" i="2"/>
  <c r="Q922" i="2"/>
  <c r="Q931" i="2"/>
  <c r="Q980" i="2"/>
  <c r="Q1029" i="2"/>
  <c r="P1064" i="2"/>
  <c r="P407" i="2"/>
  <c r="Q484" i="2"/>
  <c r="Q534" i="2"/>
  <c r="Q548" i="2"/>
  <c r="P565" i="2"/>
  <c r="Q588" i="2"/>
  <c r="Q619" i="2"/>
  <c r="P634" i="2"/>
  <c r="P665" i="2"/>
  <c r="Q668" i="2"/>
  <c r="P699" i="2"/>
  <c r="N716" i="2"/>
  <c r="Q769" i="2"/>
  <c r="N798" i="2"/>
  <c r="P810" i="2"/>
  <c r="P904" i="2"/>
  <c r="Q907" i="2"/>
  <c r="P916" i="2"/>
  <c r="Q1010" i="2"/>
  <c r="P1102" i="2"/>
  <c r="Q1138" i="2"/>
  <c r="P1147" i="2"/>
  <c r="P1178" i="2"/>
  <c r="P435" i="2"/>
  <c r="Q443" i="2"/>
  <c r="Q446" i="2"/>
  <c r="Q472" i="2"/>
  <c r="P648" i="2"/>
  <c r="P662" i="2"/>
  <c r="Q665" i="2"/>
  <c r="P668" i="2"/>
  <c r="P679" i="2"/>
  <c r="P831" i="2"/>
  <c r="M882" i="2"/>
  <c r="Q893" i="2"/>
  <c r="Q916" i="2"/>
  <c r="P1101" i="2"/>
  <c r="Q1102" i="2"/>
  <c r="P1142" i="2"/>
  <c r="Q1161" i="2"/>
  <c r="Q1169" i="2"/>
  <c r="N416" i="2"/>
  <c r="Q440" i="2"/>
  <c r="P443" i="2"/>
  <c r="P454" i="2"/>
  <c r="P474" i="2"/>
  <c r="Q528" i="2"/>
  <c r="Q539" i="2"/>
  <c r="Q553" i="2"/>
  <c r="Q559" i="2"/>
  <c r="Q577" i="2"/>
  <c r="Q607" i="2"/>
  <c r="Q679" i="2"/>
  <c r="Q689" i="2"/>
  <c r="Q719" i="2"/>
  <c r="Q757" i="2"/>
  <c r="Q777" i="2"/>
  <c r="P794" i="2"/>
  <c r="P809" i="2"/>
  <c r="Q855" i="2"/>
  <c r="Q874" i="2"/>
  <c r="Q900" i="2"/>
  <c r="Q918" i="2"/>
  <c r="Q967" i="2"/>
  <c r="Q1006" i="2"/>
  <c r="Q1034" i="2"/>
  <c r="P1042" i="2"/>
  <c r="Q1063" i="2"/>
  <c r="P1070" i="2"/>
  <c r="P1100" i="2"/>
  <c r="Q1101" i="2"/>
  <c r="Q1105" i="2"/>
  <c r="P1113" i="2"/>
  <c r="Q1132" i="2"/>
  <c r="P1152" i="2"/>
  <c r="Q1177" i="2"/>
  <c r="Q1189" i="2"/>
  <c r="Q516" i="2"/>
  <c r="P516" i="2"/>
  <c r="Q47" i="2"/>
  <c r="Q54" i="2"/>
  <c r="P66" i="2"/>
  <c r="Q69" i="2"/>
  <c r="Q74" i="2"/>
  <c r="P82" i="2"/>
  <c r="P86" i="2"/>
  <c r="P95" i="2"/>
  <c r="Q110" i="2"/>
  <c r="P119" i="2"/>
  <c r="Q125" i="2"/>
  <c r="P131" i="2"/>
  <c r="P139" i="2"/>
  <c r="M195" i="2"/>
  <c r="Q323" i="2"/>
  <c r="Q363" i="2"/>
  <c r="P363" i="2"/>
  <c r="Q431" i="2"/>
  <c r="Q451" i="2"/>
  <c r="Q631" i="2"/>
  <c r="P631" i="2"/>
  <c r="Q729" i="2"/>
  <c r="P729" i="2"/>
  <c r="Q31" i="2"/>
  <c r="P40" i="2"/>
  <c r="Q15" i="2"/>
  <c r="Q16" i="2"/>
  <c r="N23" i="2"/>
  <c r="O27" i="2"/>
  <c r="Q40" i="2"/>
  <c r="P46" i="2"/>
  <c r="P53" i="2"/>
  <c r="N50" i="2"/>
  <c r="P60" i="2"/>
  <c r="Q66" i="2"/>
  <c r="M62" i="2"/>
  <c r="P73" i="2"/>
  <c r="Q78" i="2"/>
  <c r="P81" i="2"/>
  <c r="P84" i="2"/>
  <c r="Q86" i="2"/>
  <c r="Q107" i="2"/>
  <c r="P109" i="2"/>
  <c r="P118" i="2"/>
  <c r="Q122" i="2"/>
  <c r="P130" i="2"/>
  <c r="M155" i="2"/>
  <c r="Q223" i="2"/>
  <c r="Q282" i="2"/>
  <c r="P360" i="2"/>
  <c r="Q360" i="2"/>
  <c r="O398" i="2"/>
  <c r="P399" i="2"/>
  <c r="P417" i="2"/>
  <c r="O23" i="2"/>
  <c r="P45" i="2"/>
  <c r="P59" i="2"/>
  <c r="P65" i="2"/>
  <c r="P72" i="2"/>
  <c r="P85" i="2"/>
  <c r="P94" i="2"/>
  <c r="P108" i="2"/>
  <c r="P117" i="2"/>
  <c r="Q139" i="2"/>
  <c r="O511" i="2"/>
  <c r="P512" i="2"/>
  <c r="N12" i="2"/>
  <c r="Q88" i="2"/>
  <c r="Q124" i="2"/>
  <c r="P176" i="2"/>
  <c r="Q176" i="2"/>
  <c r="Q186" i="2"/>
  <c r="P186" i="2"/>
  <c r="P200" i="2"/>
  <c r="Q265" i="2"/>
  <c r="Q458" i="2"/>
  <c r="P458" i="2"/>
  <c r="P546" i="2"/>
  <c r="Q546" i="2"/>
  <c r="Q591" i="2"/>
  <c r="P591" i="2"/>
  <c r="Q141" i="2"/>
  <c r="P141" i="2"/>
  <c r="Q244" i="2"/>
  <c r="P244" i="2"/>
  <c r="Q259" i="2"/>
  <c r="P259" i="2"/>
  <c r="Q438" i="2"/>
  <c r="P438" i="2"/>
  <c r="Q475" i="2"/>
  <c r="P475" i="2"/>
  <c r="P671" i="2"/>
  <c r="Q671" i="2"/>
  <c r="Q687" i="2"/>
  <c r="P687" i="2"/>
  <c r="O48" i="2"/>
  <c r="O26" i="2" s="1"/>
  <c r="Q55" i="2"/>
  <c r="M61" i="2"/>
  <c r="Q98" i="2"/>
  <c r="Q102" i="2"/>
  <c r="Q105" i="2"/>
  <c r="P106" i="2"/>
  <c r="Q126" i="2"/>
  <c r="P128" i="2"/>
  <c r="Q133" i="2"/>
  <c r="Q292" i="2"/>
  <c r="P324" i="2"/>
  <c r="Q324" i="2"/>
  <c r="Q356" i="2"/>
  <c r="P356" i="2"/>
  <c r="Q412" i="2"/>
  <c r="P412" i="2"/>
  <c r="P616" i="2"/>
  <c r="Q616" i="2"/>
  <c r="Q193" i="2"/>
  <c r="P193" i="2"/>
  <c r="Q32" i="2"/>
  <c r="M50" i="2"/>
  <c r="Q140" i="2"/>
  <c r="P140" i="2"/>
  <c r="Q224" i="2"/>
  <c r="P224" i="2"/>
  <c r="P241" i="2"/>
  <c r="Q266" i="2"/>
  <c r="Q277" i="2"/>
  <c r="P277" i="2"/>
  <c r="O339" i="2"/>
  <c r="O312" i="2" s="1"/>
  <c r="O76" i="2"/>
  <c r="Q167" i="2"/>
  <c r="Q216" i="2"/>
  <c r="Q274" i="2"/>
  <c r="Q314" i="2"/>
  <c r="P333" i="2"/>
  <c r="Q336" i="2"/>
  <c r="P393" i="2"/>
  <c r="Q434" i="2"/>
  <c r="Q478" i="2"/>
  <c r="Q501" i="2"/>
  <c r="Q505" i="2"/>
  <c r="Q531" i="2"/>
  <c r="P562" i="2"/>
  <c r="P576" i="2"/>
  <c r="P582" i="2"/>
  <c r="P585" i="2"/>
  <c r="P588" i="2"/>
  <c r="Q597" i="2"/>
  <c r="P603" i="2"/>
  <c r="P606" i="2"/>
  <c r="Q625" i="2"/>
  <c r="P628" i="2"/>
  <c r="P633" i="2"/>
  <c r="P726" i="2"/>
  <c r="Q726" i="2"/>
  <c r="Q747" i="2"/>
  <c r="P791" i="2"/>
  <c r="Q791" i="2"/>
  <c r="Q111" i="2"/>
  <c r="Q134" i="2"/>
  <c r="Q145" i="2"/>
  <c r="Q156" i="2"/>
  <c r="O154" i="2"/>
  <c r="Q164" i="2"/>
  <c r="P175" i="2"/>
  <c r="P185" i="2"/>
  <c r="Q189" i="2"/>
  <c r="P192" i="2"/>
  <c r="Q199" i="2"/>
  <c r="Q211" i="2"/>
  <c r="P223" i="2"/>
  <c r="Q227" i="2"/>
  <c r="P236" i="2"/>
  <c r="Q239" i="2"/>
  <c r="P258" i="2"/>
  <c r="Q262" i="2"/>
  <c r="P265" i="2"/>
  <c r="Q281" i="2"/>
  <c r="P284" i="2"/>
  <c r="P292" i="2"/>
  <c r="Q310" i="2"/>
  <c r="P323" i="2"/>
  <c r="Q333" i="2"/>
  <c r="P352" i="2"/>
  <c r="Q355" i="2"/>
  <c r="P359" i="2"/>
  <c r="Q366" i="2"/>
  <c r="M384" i="2"/>
  <c r="P392" i="2"/>
  <c r="Q393" i="2"/>
  <c r="P408" i="2"/>
  <c r="Q411" i="2"/>
  <c r="Q420" i="2"/>
  <c r="P434" i="2"/>
  <c r="Q444" i="2"/>
  <c r="P447" i="2"/>
  <c r="P451" i="2"/>
  <c r="Q454" i="2"/>
  <c r="Q461" i="2"/>
  <c r="P468" i="2"/>
  <c r="Q474" i="2"/>
  <c r="P478" i="2"/>
  <c r="Q485" i="2"/>
  <c r="P492" i="2"/>
  <c r="P495" i="2"/>
  <c r="P501" i="2"/>
  <c r="P505" i="2"/>
  <c r="Q555" i="2"/>
  <c r="Q562" i="2"/>
  <c r="P653" i="2"/>
  <c r="Q653" i="2"/>
  <c r="P698" i="2"/>
  <c r="Q698" i="2"/>
  <c r="Q761" i="2"/>
  <c r="P761" i="2"/>
  <c r="Q1090" i="2"/>
  <c r="Q1099" i="2"/>
  <c r="P1099" i="2"/>
  <c r="Q1134" i="2"/>
  <c r="P1134" i="2"/>
  <c r="Q215" i="2"/>
  <c r="Q231" i="2"/>
  <c r="P257" i="2"/>
  <c r="N298" i="2"/>
  <c r="M339" i="2"/>
  <c r="M312" i="2" s="1"/>
  <c r="M10" i="2" s="1"/>
  <c r="P348" i="2"/>
  <c r="P380" i="2"/>
  <c r="Q471" i="2"/>
  <c r="P534" i="2"/>
  <c r="Q538" i="2"/>
  <c r="Q541" i="2"/>
  <c r="P548" i="2"/>
  <c r="P551" i="2"/>
  <c r="P555" i="2"/>
  <c r="P558" i="2"/>
  <c r="P572" i="2"/>
  <c r="P587" i="2"/>
  <c r="Q600" i="2"/>
  <c r="Q609" i="2"/>
  <c r="P615" i="2"/>
  <c r="P624" i="2"/>
  <c r="Q664" i="2"/>
  <c r="P664" i="2"/>
  <c r="P758" i="2"/>
  <c r="Q758" i="2"/>
  <c r="M899" i="2"/>
  <c r="Q251" i="2"/>
  <c r="Q301" i="2"/>
  <c r="Q303" i="2"/>
  <c r="Q419" i="2"/>
  <c r="P463" i="2"/>
  <c r="P487" i="2"/>
  <c r="Q507" i="2"/>
  <c r="P522" i="2"/>
  <c r="P526" i="2"/>
  <c r="Q530" i="2"/>
  <c r="P537" i="2"/>
  <c r="Q567" i="2"/>
  <c r="P575" i="2"/>
  <c r="P581" i="2"/>
  <c r="P593" i="2"/>
  <c r="Q599" i="2"/>
  <c r="P611" i="2"/>
  <c r="Q624" i="2"/>
  <c r="Q647" i="2"/>
  <c r="P678" i="2"/>
  <c r="M684" i="2"/>
  <c r="P740" i="2"/>
  <c r="Q740" i="2"/>
  <c r="P772" i="2"/>
  <c r="Q772" i="2"/>
  <c r="P786" i="2"/>
  <c r="Q786" i="2"/>
  <c r="Q188" i="2"/>
  <c r="O194" i="2"/>
  <c r="P208" i="2"/>
  <c r="Q214" i="2"/>
  <c r="P220" i="2"/>
  <c r="Q226" i="2"/>
  <c r="P234" i="2"/>
  <c r="Q238" i="2"/>
  <c r="P247" i="2"/>
  <c r="Q261" i="2"/>
  <c r="P280" i="2"/>
  <c r="P309" i="2"/>
  <c r="Q344" i="2"/>
  <c r="P347" i="2"/>
  <c r="P372" i="2"/>
  <c r="Q376" i="2"/>
  <c r="Q466" i="2"/>
  <c r="P470" i="2"/>
  <c r="M498" i="2"/>
  <c r="P514" i="2"/>
  <c r="Q522" i="2"/>
  <c r="P529" i="2"/>
  <c r="Q557" i="2"/>
  <c r="Q564" i="2"/>
  <c r="P574" i="2"/>
  <c r="Q584" i="2"/>
  <c r="P599" i="2"/>
  <c r="Q646" i="2"/>
  <c r="P646" i="2"/>
  <c r="Q691" i="2"/>
  <c r="P691" i="2"/>
  <c r="Q888" i="2"/>
  <c r="P888" i="2"/>
  <c r="P150" i="2"/>
  <c r="P162" i="2"/>
  <c r="Q177" i="2"/>
  <c r="Q201" i="2"/>
  <c r="P207" i="2"/>
  <c r="Q219" i="2"/>
  <c r="P233" i="2"/>
  <c r="Q250" i="2"/>
  <c r="Q283" i="2"/>
  <c r="P306" i="2"/>
  <c r="P331" i="2"/>
  <c r="P343" i="2"/>
  <c r="P368" i="2"/>
  <c r="Q371" i="2"/>
  <c r="P375" i="2"/>
  <c r="Q414" i="2"/>
  <c r="M416" i="2"/>
  <c r="Q421" i="2"/>
  <c r="Q422" i="2"/>
  <c r="N423" i="2"/>
  <c r="P425" i="2"/>
  <c r="P436" i="2"/>
  <c r="Q442" i="2"/>
  <c r="P446" i="2"/>
  <c r="P466" i="2"/>
  <c r="P483" i="2"/>
  <c r="P490" i="2"/>
  <c r="P494" i="2"/>
  <c r="P503" i="2"/>
  <c r="P510" i="2"/>
  <c r="Q514" i="2"/>
  <c r="P521" i="2"/>
  <c r="P525" i="2"/>
  <c r="Q532" i="2"/>
  <c r="P536" i="2"/>
  <c r="P540" i="2"/>
  <c r="Q550" i="2"/>
  <c r="P557" i="2"/>
  <c r="P560" i="2"/>
  <c r="P563" i="2"/>
  <c r="Q571" i="2"/>
  <c r="Q574" i="2"/>
  <c r="Q589" i="2"/>
  <c r="Q608" i="2"/>
  <c r="Q620" i="2"/>
  <c r="P623" i="2"/>
  <c r="P637" i="2"/>
  <c r="Q640" i="2"/>
  <c r="P640" i="2"/>
  <c r="Q660" i="2"/>
  <c r="P660" i="2"/>
  <c r="Q733" i="2"/>
  <c r="P733" i="2"/>
  <c r="P754" i="2"/>
  <c r="Q754" i="2"/>
  <c r="N820" i="2"/>
  <c r="Q146" i="2"/>
  <c r="P179" i="2"/>
  <c r="Q203" i="2"/>
  <c r="P225" i="2"/>
  <c r="Q228" i="2"/>
  <c r="P249" i="2"/>
  <c r="Q255" i="2"/>
  <c r="P260" i="2"/>
  <c r="Q263" i="2"/>
  <c r="P266" i="2"/>
  <c r="Q272" i="2"/>
  <c r="P293" i="2"/>
  <c r="Q330" i="2"/>
  <c r="Q368" i="2"/>
  <c r="P371" i="2"/>
  <c r="M383" i="2"/>
  <c r="Q399" i="2"/>
  <c r="Q400" i="2"/>
  <c r="P413" i="2"/>
  <c r="Q439" i="2"/>
  <c r="Q452" i="2"/>
  <c r="P455" i="2"/>
  <c r="Q469" i="2"/>
  <c r="P476" i="2"/>
  <c r="Q482" i="2"/>
  <c r="Q486" i="2"/>
  <c r="Q503" i="2"/>
  <c r="Q509" i="2"/>
  <c r="Q520" i="2"/>
  <c r="Q524" i="2"/>
  <c r="P528" i="2"/>
  <c r="P532" i="2"/>
  <c r="P543" i="2"/>
  <c r="P550" i="2"/>
  <c r="Q560" i="2"/>
  <c r="Q573" i="2"/>
  <c r="P601" i="2"/>
  <c r="P619" i="2"/>
  <c r="P657" i="2"/>
  <c r="Q657" i="2"/>
  <c r="Q765" i="2"/>
  <c r="P765" i="2"/>
  <c r="Q801" i="2"/>
  <c r="P801" i="2"/>
  <c r="P823" i="2"/>
  <c r="P820" i="2" s="1"/>
  <c r="P7" i="2" s="1"/>
  <c r="Q720" i="2"/>
  <c r="Q721" i="2"/>
  <c r="P730" i="2"/>
  <c r="P734" i="2"/>
  <c r="Q737" i="2"/>
  <c r="Q741" i="2"/>
  <c r="P780" i="2"/>
  <c r="P796" i="2"/>
  <c r="Q802" i="2"/>
  <c r="O820" i="2"/>
  <c r="O7" i="2" s="1"/>
  <c r="P855" i="2"/>
  <c r="Q955" i="2"/>
  <c r="P955" i="2"/>
  <c r="Q973" i="2"/>
  <c r="P973" i="2"/>
  <c r="P981" i="2"/>
  <c r="Q981" i="2"/>
  <c r="Q1017" i="2"/>
  <c r="Q1074" i="2"/>
  <c r="P1074" i="2"/>
  <c r="P1116" i="2"/>
  <c r="Q779" i="2"/>
  <c r="Q871" i="2"/>
  <c r="P962" i="2"/>
  <c r="Q962" i="2"/>
  <c r="P1086" i="2"/>
  <c r="Q1086" i="2"/>
  <c r="P636" i="2"/>
  <c r="Q670" i="2"/>
  <c r="Q697" i="2"/>
  <c r="P719" i="2"/>
  <c r="Q739" i="2"/>
  <c r="Q771" i="2"/>
  <c r="Q793" i="2"/>
  <c r="Q840" i="2"/>
  <c r="Q868" i="2"/>
  <c r="P906" i="2"/>
  <c r="Q912" i="2"/>
  <c r="Q936" i="2"/>
  <c r="Q970" i="2"/>
  <c r="P970" i="2"/>
  <c r="P998" i="2"/>
  <c r="Q1041" i="2"/>
  <c r="P1041" i="2"/>
  <c r="P1052" i="2"/>
  <c r="Q1052" i="2"/>
  <c r="M795" i="2"/>
  <c r="Q804" i="2"/>
  <c r="M798" i="2"/>
  <c r="P834" i="2"/>
  <c r="Q915" i="2"/>
  <c r="P915" i="2"/>
  <c r="P936" i="2"/>
  <c r="P1024" i="2"/>
  <c r="Q1024" i="2"/>
  <c r="Q1072" i="2"/>
  <c r="P1114" i="2"/>
  <c r="Q1114" i="2"/>
  <c r="Q639" i="2"/>
  <c r="P649" i="2"/>
  <c r="P656" i="2"/>
  <c r="Q662" i="2"/>
  <c r="Q663" i="2"/>
  <c r="Q677" i="2"/>
  <c r="Q681" i="2"/>
  <c r="Q690" i="2"/>
  <c r="Q709" i="2"/>
  <c r="Q712" i="2"/>
  <c r="Q715" i="2"/>
  <c r="Q718" i="2"/>
  <c r="Q722" i="2"/>
  <c r="P725" i="2"/>
  <c r="Q732" i="2"/>
  <c r="Q746" i="2"/>
  <c r="Q750" i="2"/>
  <c r="P753" i="2"/>
  <c r="P757" i="2"/>
  <c r="Q763" i="2"/>
  <c r="Q764" i="2"/>
  <c r="Q778" i="2"/>
  <c r="Q782" i="2"/>
  <c r="P785" i="2"/>
  <c r="P790" i="2"/>
  <c r="P797" i="2"/>
  <c r="Q806" i="2"/>
  <c r="Q850" i="2"/>
  <c r="P859" i="2"/>
  <c r="P893" i="2"/>
  <c r="Q951" i="2"/>
  <c r="P951" i="2"/>
  <c r="Q979" i="2"/>
  <c r="Q982" i="2"/>
  <c r="Q989" i="2"/>
  <c r="P1115" i="2"/>
  <c r="P696" i="2"/>
  <c r="P700" i="2"/>
  <c r="Q703" i="2"/>
  <c r="P709" i="2"/>
  <c r="P712" i="2"/>
  <c r="P715" i="2"/>
  <c r="M716" i="2"/>
  <c r="P718" i="2"/>
  <c r="P722" i="2"/>
  <c r="P724" i="2"/>
  <c r="P756" i="2"/>
  <c r="Q781" i="2"/>
  <c r="P803" i="2"/>
  <c r="Q812" i="2"/>
  <c r="Q815" i="2"/>
  <c r="P815" i="2"/>
  <c r="P905" i="2"/>
  <c r="O920" i="2"/>
  <c r="Q926" i="2"/>
  <c r="P926" i="2"/>
  <c r="Q963" i="2"/>
  <c r="Q996" i="2"/>
  <c r="P996" i="2"/>
  <c r="P1043" i="2"/>
  <c r="Q1043" i="2"/>
  <c r="Q648" i="2"/>
  <c r="Q654" i="2"/>
  <c r="Q655" i="2"/>
  <c r="Q669" i="2"/>
  <c r="Q673" i="2"/>
  <c r="P676" i="2"/>
  <c r="P680" i="2"/>
  <c r="Q696" i="2"/>
  <c r="Q700" i="2"/>
  <c r="P749" i="2"/>
  <c r="Q755" i="2"/>
  <c r="Q756" i="2"/>
  <c r="Q770" i="2"/>
  <c r="Q774" i="2"/>
  <c r="P777" i="2"/>
  <c r="P781" i="2"/>
  <c r="Q789" i="2"/>
  <c r="Q844" i="2"/>
  <c r="Q858" i="2"/>
  <c r="P858" i="2"/>
  <c r="Q886" i="2"/>
  <c r="P889" i="2"/>
  <c r="P895" i="2"/>
  <c r="Q895" i="2"/>
  <c r="N966" i="2"/>
  <c r="P993" i="2"/>
  <c r="Q993" i="2"/>
  <c r="Q1009" i="2"/>
  <c r="P1009" i="2"/>
  <c r="Q1137" i="2"/>
  <c r="P1137" i="2"/>
  <c r="M948" i="2"/>
  <c r="Q969" i="2"/>
  <c r="Q997" i="2"/>
  <c r="P1048" i="2"/>
  <c r="Q1058" i="2"/>
  <c r="Q1187" i="2"/>
  <c r="Q805" i="2"/>
  <c r="Q808" i="2"/>
  <c r="Q839" i="2"/>
  <c r="P843" i="2"/>
  <c r="Q852" i="2"/>
  <c r="P884" i="2"/>
  <c r="P953" i="2"/>
  <c r="Q958" i="2"/>
  <c r="M956" i="2"/>
  <c r="O966" i="2"/>
  <c r="Q976" i="2"/>
  <c r="Q999" i="2"/>
  <c r="Q1004" i="2"/>
  <c r="Q1047" i="2"/>
  <c r="P1088" i="2"/>
  <c r="P1125" i="2"/>
  <c r="Q1142" i="2"/>
  <c r="P1169" i="2"/>
  <c r="Q1178" i="2"/>
  <c r="Q1182" i="2"/>
  <c r="P1193" i="2"/>
  <c r="Q1196" i="2"/>
  <c r="Q842" i="2"/>
  <c r="Q863" i="2"/>
  <c r="M877" i="2"/>
  <c r="P911" i="2"/>
  <c r="P914" i="2"/>
  <c r="Q935" i="2"/>
  <c r="Q964" i="2"/>
  <c r="Q978" i="2"/>
  <c r="Q983" i="2"/>
  <c r="P992" i="2"/>
  <c r="M1110" i="2"/>
  <c r="Q1118" i="2"/>
  <c r="Q1125" i="2"/>
  <c r="Q1127" i="2"/>
  <c r="Q1129" i="2"/>
  <c r="P1139" i="2"/>
  <c r="Q1168" i="2"/>
  <c r="Q1172" i="2"/>
  <c r="Q1193" i="2"/>
  <c r="P1057" i="2"/>
  <c r="Q1060" i="2"/>
  <c r="P1068" i="2"/>
  <c r="Q1076" i="2"/>
  <c r="Q1080" i="2"/>
  <c r="Q1084" i="2"/>
  <c r="Q1104" i="2"/>
  <c r="P1124" i="2"/>
  <c r="Q1139" i="2"/>
  <c r="Q1153" i="2"/>
  <c r="Q1162" i="2"/>
  <c r="P1168" i="2"/>
  <c r="P1170" i="2"/>
  <c r="P1192" i="2"/>
  <c r="Q847" i="2"/>
  <c r="P851" i="2"/>
  <c r="Q860" i="2"/>
  <c r="N873" i="2"/>
  <c r="P875" i="2"/>
  <c r="P900" i="2"/>
  <c r="Q932" i="2"/>
  <c r="Q988" i="2"/>
  <c r="P991" i="2"/>
  <c r="Q998" i="2"/>
  <c r="Q1003" i="2"/>
  <c r="P1006" i="2"/>
  <c r="Q1015" i="2"/>
  <c r="Q1022" i="2"/>
  <c r="P1025" i="2"/>
  <c r="Q1039" i="2"/>
  <c r="Q1050" i="2"/>
  <c r="Q1056" i="2"/>
  <c r="P1060" i="2"/>
  <c r="P1062" i="2"/>
  <c r="Q1070" i="2"/>
  <c r="Q1082" i="2"/>
  <c r="P1087" i="2"/>
  <c r="P1109" i="2"/>
  <c r="P1117" i="2"/>
  <c r="Q1123" i="2"/>
  <c r="P1171" i="2"/>
  <c r="Q1181" i="2"/>
  <c r="Q1158" i="2"/>
  <c r="Q1174" i="2"/>
  <c r="P1191" i="2"/>
  <c r="M966" i="2"/>
  <c r="Q994" i="2"/>
  <c r="Q1001" i="2"/>
  <c r="P1049" i="2"/>
  <c r="Q1053" i="2"/>
  <c r="P1063" i="2"/>
  <c r="Q1079" i="2"/>
  <c r="Q1143" i="2"/>
  <c r="P1149" i="2"/>
  <c r="Q1152" i="2"/>
  <c r="P1158" i="2"/>
  <c r="Q1179" i="2"/>
  <c r="P1190" i="2"/>
  <c r="M1195" i="2"/>
  <c r="Q1197" i="2"/>
  <c r="P34" i="2"/>
  <c r="Q34" i="2"/>
  <c r="P70" i="2"/>
  <c r="Q70" i="2"/>
  <c r="P80" i="2"/>
  <c r="Q80" i="2"/>
  <c r="Q14" i="2"/>
  <c r="P14" i="2"/>
  <c r="O13" i="2"/>
  <c r="M26" i="2"/>
  <c r="Q42" i="2"/>
  <c r="Q57" i="2"/>
  <c r="N62" i="2"/>
  <c r="N61" i="2"/>
  <c r="Q61" i="2" s="1"/>
  <c r="P93" i="2"/>
  <c r="Q93" i="2"/>
  <c r="Q191" i="2"/>
  <c r="P191" i="2"/>
  <c r="M194" i="2"/>
  <c r="Q287" i="2"/>
  <c r="P287" i="2"/>
  <c r="Q289" i="2"/>
  <c r="P289" i="2"/>
  <c r="Q337" i="2"/>
  <c r="P337" i="2"/>
  <c r="Q37" i="2"/>
  <c r="Q63" i="2"/>
  <c r="Q90" i="2"/>
  <c r="Q158" i="2"/>
  <c r="Q180" i="2"/>
  <c r="Q183" i="2"/>
  <c r="P183" i="2"/>
  <c r="Q202" i="2"/>
  <c r="Q218" i="2"/>
  <c r="P218" i="2"/>
  <c r="Q241" i="2"/>
  <c r="Q243" i="2"/>
  <c r="P243" i="2"/>
  <c r="Q254" i="2"/>
  <c r="Q270" i="2"/>
  <c r="Q300" i="2"/>
  <c r="Q302" i="2"/>
  <c r="Q321" i="2"/>
  <c r="P321" i="2"/>
  <c r="P103" i="2"/>
  <c r="Q103" i="2"/>
  <c r="Q276" i="2"/>
  <c r="P276" i="2"/>
  <c r="M296" i="2"/>
  <c r="M297" i="2"/>
  <c r="Q683" i="2"/>
  <c r="P683" i="2"/>
  <c r="Q752" i="2"/>
  <c r="P752" i="2"/>
  <c r="Q784" i="2"/>
  <c r="P784" i="2"/>
  <c r="P114" i="2"/>
  <c r="Q114" i="2"/>
  <c r="Q137" i="2"/>
  <c r="P137" i="2"/>
  <c r="Q190" i="2"/>
  <c r="Q204" i="2"/>
  <c r="P204" i="2"/>
  <c r="Q473" i="2"/>
  <c r="P473" i="2"/>
  <c r="Q759" i="2"/>
  <c r="P759" i="2"/>
  <c r="N13" i="2"/>
  <c r="M12" i="2"/>
  <c r="M75" i="2"/>
  <c r="M76" i="2"/>
  <c r="Q92" i="2"/>
  <c r="P116" i="2"/>
  <c r="Q116" i="2"/>
  <c r="P121" i="2"/>
  <c r="O77" i="2"/>
  <c r="Q148" i="2"/>
  <c r="P148" i="2"/>
  <c r="Q256" i="2"/>
  <c r="P256" i="2"/>
  <c r="Q286" i="2"/>
  <c r="P332" i="2"/>
  <c r="Q332" i="2"/>
  <c r="O12" i="2"/>
  <c r="M51" i="2"/>
  <c r="Q89" i="2"/>
  <c r="Q129" i="2"/>
  <c r="P129" i="2"/>
  <c r="M153" i="2"/>
  <c r="M154" i="2"/>
  <c r="Q182" i="2"/>
  <c r="P211" i="2"/>
  <c r="Q217" i="2"/>
  <c r="Q253" i="2"/>
  <c r="Q288" i="2"/>
  <c r="P288" i="2"/>
  <c r="Q290" i="2"/>
  <c r="P290" i="2"/>
  <c r="Q320" i="2"/>
  <c r="Q386" i="2"/>
  <c r="P386" i="2"/>
  <c r="Q168" i="2"/>
  <c r="P168" i="2"/>
  <c r="Q229" i="2"/>
  <c r="P229" i="2"/>
  <c r="Q264" i="2"/>
  <c r="P264" i="2"/>
  <c r="Q500" i="2"/>
  <c r="P500" i="2"/>
  <c r="N511" i="2"/>
  <c r="Q518" i="2"/>
  <c r="Q658" i="2"/>
  <c r="P658" i="2"/>
  <c r="Q685" i="2"/>
  <c r="P685" i="2"/>
  <c r="N684" i="2"/>
  <c r="Q727" i="2"/>
  <c r="P727" i="2"/>
  <c r="Q43" i="2"/>
  <c r="P43" i="2"/>
  <c r="O51" i="2"/>
  <c r="Q58" i="2"/>
  <c r="P58" i="2"/>
  <c r="N153" i="2"/>
  <c r="N155" i="2"/>
  <c r="Q240" i="2"/>
  <c r="P240" i="2"/>
  <c r="Q242" i="2"/>
  <c r="P242" i="2"/>
  <c r="Q159" i="2"/>
  <c r="P159" i="2"/>
  <c r="Q169" i="2"/>
  <c r="P169" i="2"/>
  <c r="O155" i="2"/>
  <c r="Q197" i="2"/>
  <c r="Q213" i="2"/>
  <c r="Q230" i="2"/>
  <c r="P230" i="2"/>
  <c r="Q232" i="2"/>
  <c r="P232" i="2"/>
  <c r="P338" i="2"/>
  <c r="Q338" i="2"/>
  <c r="Q115" i="2"/>
  <c r="P115" i="2"/>
  <c r="P144" i="2"/>
  <c r="Q178" i="2"/>
  <c r="Q181" i="2"/>
  <c r="Q205" i="2"/>
  <c r="P205" i="2"/>
  <c r="P210" i="2"/>
  <c r="Q252" i="2"/>
  <c r="Q285" i="2"/>
  <c r="M27" i="2"/>
  <c r="O75" i="2"/>
  <c r="O153" i="2"/>
  <c r="Q280" i="2"/>
  <c r="Q294" i="2"/>
  <c r="Q295" i="2"/>
  <c r="O296" i="2"/>
  <c r="Q308" i="2"/>
  <c r="Q309" i="2"/>
  <c r="Q313" i="2"/>
  <c r="Q335" i="2"/>
  <c r="P335" i="2"/>
  <c r="N384" i="2"/>
  <c r="Q457" i="2"/>
  <c r="P457" i="2"/>
  <c r="Q508" i="2"/>
  <c r="P508" i="2"/>
  <c r="Q519" i="2"/>
  <c r="P519" i="2"/>
  <c r="P612" i="2"/>
  <c r="Q612" i="2"/>
  <c r="P632" i="2"/>
  <c r="Q837" i="2"/>
  <c r="P837" i="2"/>
  <c r="N826" i="2"/>
  <c r="O50" i="2"/>
  <c r="N154" i="2"/>
  <c r="N297" i="2"/>
  <c r="Q297" i="2" s="1"/>
  <c r="Q317" i="2"/>
  <c r="P317" i="2"/>
  <c r="Q326" i="2"/>
  <c r="P326" i="2"/>
  <c r="Q402" i="2"/>
  <c r="P402" i="2"/>
  <c r="Q406" i="2"/>
  <c r="P406" i="2"/>
  <c r="O429" i="2"/>
  <c r="Q433" i="2"/>
  <c r="P433" i="2"/>
  <c r="Q561" i="2"/>
  <c r="P561" i="2"/>
  <c r="P630" i="2"/>
  <c r="Q630" i="2"/>
  <c r="P316" i="2"/>
  <c r="P329" i="2"/>
  <c r="Q334" i="2"/>
  <c r="P405" i="2"/>
  <c r="Q449" i="2"/>
  <c r="P449" i="2"/>
  <c r="Q456" i="2"/>
  <c r="Q497" i="2"/>
  <c r="P497" i="2"/>
  <c r="P507" i="2"/>
  <c r="P518" i="2"/>
  <c r="Q651" i="2"/>
  <c r="P651" i="2"/>
  <c r="P22" i="2"/>
  <c r="P33" i="2"/>
  <c r="P42" i="2"/>
  <c r="P57" i="2"/>
  <c r="O62" i="2"/>
  <c r="P63" i="2"/>
  <c r="P69" i="2"/>
  <c r="P79" i="2"/>
  <c r="P92" i="2"/>
  <c r="P101" i="2"/>
  <c r="P102" i="2"/>
  <c r="P113" i="2"/>
  <c r="P127" i="2"/>
  <c r="P136" i="2"/>
  <c r="P147" i="2"/>
  <c r="P158" i="2"/>
  <c r="P166" i="2"/>
  <c r="P167" i="2"/>
  <c r="P180" i="2"/>
  <c r="P181" i="2"/>
  <c r="P182" i="2"/>
  <c r="P190" i="2"/>
  <c r="O195" i="2"/>
  <c r="P196" i="2"/>
  <c r="P202" i="2"/>
  <c r="P203" i="2"/>
  <c r="P217" i="2"/>
  <c r="P228" i="2"/>
  <c r="P239" i="2"/>
  <c r="P252" i="2"/>
  <c r="P253" i="2"/>
  <c r="P254" i="2"/>
  <c r="P263" i="2"/>
  <c r="P275" i="2"/>
  <c r="P285" i="2"/>
  <c r="P286" i="2"/>
  <c r="P300" i="2"/>
  <c r="P301" i="2"/>
  <c r="P302" i="2"/>
  <c r="P303" i="2"/>
  <c r="P320" i="2"/>
  <c r="Q325" i="2"/>
  <c r="Q329" i="2"/>
  <c r="Q346" i="2"/>
  <c r="P346" i="2"/>
  <c r="Q354" i="2"/>
  <c r="P354" i="2"/>
  <c r="Q362" i="2"/>
  <c r="P362" i="2"/>
  <c r="Q370" i="2"/>
  <c r="P370" i="2"/>
  <c r="Q378" i="2"/>
  <c r="P378" i="2"/>
  <c r="Q382" i="2"/>
  <c r="P382" i="2"/>
  <c r="Q401" i="2"/>
  <c r="Q432" i="2"/>
  <c r="N498" i="2"/>
  <c r="M511" i="2"/>
  <c r="P580" i="2"/>
  <c r="O570" i="2"/>
  <c r="Q580" i="2"/>
  <c r="P21" i="2"/>
  <c r="P31" i="2"/>
  <c r="P32" i="2"/>
  <c r="P56" i="2"/>
  <c r="P68" i="2"/>
  <c r="P78" i="2"/>
  <c r="P91" i="2"/>
  <c r="P100" i="2"/>
  <c r="P112" i="2"/>
  <c r="P125" i="2"/>
  <c r="P126" i="2"/>
  <c r="P135" i="2"/>
  <c r="P146" i="2"/>
  <c r="P156" i="2"/>
  <c r="P157" i="2"/>
  <c r="P165" i="2"/>
  <c r="P199" i="2"/>
  <c r="O298" i="2"/>
  <c r="P299" i="2"/>
  <c r="P319" i="2"/>
  <c r="P328" i="2"/>
  <c r="P342" i="2"/>
  <c r="P350" i="2"/>
  <c r="P358" i="2"/>
  <c r="P366" i="2"/>
  <c r="P374" i="2"/>
  <c r="O383" i="2"/>
  <c r="Q385" i="2"/>
  <c r="P385" i="2"/>
  <c r="O384" i="2"/>
  <c r="Q389" i="2"/>
  <c r="P389" i="2"/>
  <c r="O423" i="2"/>
  <c r="Q427" i="2"/>
  <c r="P427" i="2"/>
  <c r="M429" i="2"/>
  <c r="Q465" i="2"/>
  <c r="P465" i="2"/>
  <c r="Q489" i="2"/>
  <c r="P489" i="2"/>
  <c r="Q499" i="2"/>
  <c r="P598" i="2"/>
  <c r="Q598" i="2"/>
  <c r="P20" i="2"/>
  <c r="P30" i="2"/>
  <c r="P41" i="2"/>
  <c r="P55" i="2"/>
  <c r="P67" i="2"/>
  <c r="P87" i="2"/>
  <c r="P88" i="2"/>
  <c r="P89" i="2"/>
  <c r="P90" i="2"/>
  <c r="P99" i="2"/>
  <c r="P111" i="2"/>
  <c r="P122" i="2"/>
  <c r="P123" i="2"/>
  <c r="P124" i="2"/>
  <c r="P134" i="2"/>
  <c r="P145" i="2"/>
  <c r="P164" i="2"/>
  <c r="P177" i="2"/>
  <c r="P178" i="2"/>
  <c r="P188" i="2"/>
  <c r="P197" i="2"/>
  <c r="P198" i="2"/>
  <c r="P212" i="2"/>
  <c r="P213" i="2"/>
  <c r="P226" i="2"/>
  <c r="P237" i="2"/>
  <c r="P248" i="2"/>
  <c r="P261" i="2"/>
  <c r="P273" i="2"/>
  <c r="P281" i="2"/>
  <c r="P282" i="2"/>
  <c r="P283" i="2"/>
  <c r="P310" i="2"/>
  <c r="P314" i="2"/>
  <c r="Q318" i="2"/>
  <c r="P336" i="2"/>
  <c r="N339" i="2"/>
  <c r="N311" i="2" s="1"/>
  <c r="P341" i="2"/>
  <c r="P349" i="2"/>
  <c r="P357" i="2"/>
  <c r="P365" i="2"/>
  <c r="P373" i="2"/>
  <c r="P381" i="2"/>
  <c r="M398" i="2"/>
  <c r="Q441" i="2"/>
  <c r="P441" i="2"/>
  <c r="Q448" i="2"/>
  <c r="Q496" i="2"/>
  <c r="Q535" i="2"/>
  <c r="P535" i="2"/>
  <c r="O24" i="2"/>
  <c r="Q24" i="2" s="1"/>
  <c r="O305" i="2"/>
  <c r="P318" i="2"/>
  <c r="P327" i="2"/>
  <c r="Q341" i="2"/>
  <c r="Q345" i="2"/>
  <c r="Q349" i="2"/>
  <c r="Q353" i="2"/>
  <c r="Q357" i="2"/>
  <c r="Q361" i="2"/>
  <c r="Q365" i="2"/>
  <c r="Q369" i="2"/>
  <c r="Q373" i="2"/>
  <c r="Q377" i="2"/>
  <c r="P388" i="2"/>
  <c r="P403" i="2"/>
  <c r="Q410" i="2"/>
  <c r="P410" i="2"/>
  <c r="O416" i="2"/>
  <c r="Q481" i="2"/>
  <c r="P481" i="2"/>
  <c r="Q527" i="2"/>
  <c r="P527" i="2"/>
  <c r="Q542" i="2"/>
  <c r="P542" i="2"/>
  <c r="M570" i="2"/>
  <c r="Q547" i="2"/>
  <c r="P556" i="2"/>
  <c r="Q565" i="2"/>
  <c r="P569" i="2"/>
  <c r="P568" i="2" s="1"/>
  <c r="O568" i="2"/>
  <c r="Q568" i="2" s="1"/>
  <c r="P573" i="2"/>
  <c r="Q594" i="2"/>
  <c r="P594" i="2"/>
  <c r="P605" i="2"/>
  <c r="Q626" i="2"/>
  <c r="P626" i="2"/>
  <c r="Q636" i="2"/>
  <c r="Q708" i="2"/>
  <c r="O706" i="2"/>
  <c r="P708" i="2"/>
  <c r="Q711" i="2"/>
  <c r="P711" i="2"/>
  <c r="O710" i="2"/>
  <c r="Q710" i="2" s="1"/>
  <c r="P714" i="2"/>
  <c r="O713" i="2"/>
  <c r="Q713" i="2" s="1"/>
  <c r="Q717" i="2"/>
  <c r="P717" i="2"/>
  <c r="O716" i="2"/>
  <c r="M792" i="2"/>
  <c r="P325" i="2"/>
  <c r="P334" i="2"/>
  <c r="P345" i="2"/>
  <c r="P353" i="2"/>
  <c r="P361" i="2"/>
  <c r="P369" i="2"/>
  <c r="P377" i="2"/>
  <c r="P401" i="2"/>
  <c r="P409" i="2"/>
  <c r="P426" i="2"/>
  <c r="P432" i="2"/>
  <c r="P440" i="2"/>
  <c r="P448" i="2"/>
  <c r="P456" i="2"/>
  <c r="P464" i="2"/>
  <c r="P472" i="2"/>
  <c r="P480" i="2"/>
  <c r="P488" i="2"/>
  <c r="P496" i="2"/>
  <c r="O498" i="2"/>
  <c r="P499" i="2"/>
  <c r="Q552" i="2"/>
  <c r="Q556" i="2"/>
  <c r="Q569" i="2"/>
  <c r="Q579" i="2"/>
  <c r="Q643" i="2"/>
  <c r="P643" i="2"/>
  <c r="Q650" i="2"/>
  <c r="P650" i="2"/>
  <c r="Q675" i="2"/>
  <c r="P675" i="2"/>
  <c r="Q682" i="2"/>
  <c r="P682" i="2"/>
  <c r="Q702" i="2"/>
  <c r="P702" i="2"/>
  <c r="Q705" i="2"/>
  <c r="P705" i="2"/>
  <c r="P704" i="2" s="1"/>
  <c r="O704" i="2"/>
  <c r="Q704" i="2" s="1"/>
  <c r="Q744" i="2"/>
  <c r="P744" i="2"/>
  <c r="Q751" i="2"/>
  <c r="P751" i="2"/>
  <c r="Q776" i="2"/>
  <c r="P776" i="2"/>
  <c r="Q783" i="2"/>
  <c r="P783" i="2"/>
  <c r="N398" i="2"/>
  <c r="N429" i="2"/>
  <c r="Q572" i="2"/>
  <c r="Q586" i="2"/>
  <c r="P586" i="2"/>
  <c r="Q590" i="2"/>
  <c r="P597" i="2"/>
  <c r="Q604" i="2"/>
  <c r="Q618" i="2"/>
  <c r="P618" i="2"/>
  <c r="Q622" i="2"/>
  <c r="P629" i="2"/>
  <c r="Q707" i="2"/>
  <c r="P707" i="2"/>
  <c r="N706" i="2"/>
  <c r="Q635" i="2"/>
  <c r="P635" i="2"/>
  <c r="Q642" i="2"/>
  <c r="P642" i="2"/>
  <c r="Q667" i="2"/>
  <c r="P667" i="2"/>
  <c r="Q674" i="2"/>
  <c r="P674" i="2"/>
  <c r="Q694" i="2"/>
  <c r="P694" i="2"/>
  <c r="Q701" i="2"/>
  <c r="P701" i="2"/>
  <c r="Q736" i="2"/>
  <c r="P736" i="2"/>
  <c r="Q743" i="2"/>
  <c r="P743" i="2"/>
  <c r="Q768" i="2"/>
  <c r="P768" i="2"/>
  <c r="Q775" i="2"/>
  <c r="P775" i="2"/>
  <c r="P420" i="2"/>
  <c r="P437" i="2"/>
  <c r="P445" i="2"/>
  <c r="P453" i="2"/>
  <c r="P461" i="2"/>
  <c r="P469" i="2"/>
  <c r="P477" i="2"/>
  <c r="P485" i="2"/>
  <c r="P493" i="2"/>
  <c r="P504" i="2"/>
  <c r="P515" i="2"/>
  <c r="P523" i="2"/>
  <c r="P531" i="2"/>
  <c r="P539" i="2"/>
  <c r="Q549" i="2"/>
  <c r="P559" i="2"/>
  <c r="Q563" i="2"/>
  <c r="P571" i="2"/>
  <c r="Q578" i="2"/>
  <c r="P578" i="2"/>
  <c r="Q582" i="2"/>
  <c r="P589" i="2"/>
  <c r="Q596" i="2"/>
  <c r="Q610" i="2"/>
  <c r="P610" i="2"/>
  <c r="Q614" i="2"/>
  <c r="P621" i="2"/>
  <c r="Q628" i="2"/>
  <c r="Q652" i="2"/>
  <c r="P545" i="2"/>
  <c r="P549" i="2"/>
  <c r="Q554" i="2"/>
  <c r="P567" i="2"/>
  <c r="Q585" i="2"/>
  <c r="Q595" i="2"/>
  <c r="Q617" i="2"/>
  <c r="Q627" i="2"/>
  <c r="P638" i="2"/>
  <c r="Q645" i="2"/>
  <c r="Q659" i="2"/>
  <c r="P659" i="2"/>
  <c r="Q666" i="2"/>
  <c r="P666" i="2"/>
  <c r="Q686" i="2"/>
  <c r="O684" i="2"/>
  <c r="P686" i="2"/>
  <c r="Q693" i="2"/>
  <c r="P693" i="2"/>
  <c r="Q728" i="2"/>
  <c r="P728" i="2"/>
  <c r="Q735" i="2"/>
  <c r="P735" i="2"/>
  <c r="Q760" i="2"/>
  <c r="P760" i="2"/>
  <c r="Q767" i="2"/>
  <c r="P767" i="2"/>
  <c r="O792" i="2"/>
  <c r="Q799" i="2"/>
  <c r="P799" i="2"/>
  <c r="O798" i="2"/>
  <c r="P934" i="2"/>
  <c r="O933" i="2"/>
  <c r="Q934" i="2"/>
  <c r="Q602" i="2"/>
  <c r="P602" i="2"/>
  <c r="Q902" i="2"/>
  <c r="P902" i="2"/>
  <c r="O795" i="2"/>
  <c r="Q822" i="2"/>
  <c r="P822" i="2"/>
  <c r="P846" i="2"/>
  <c r="Q846" i="2"/>
  <c r="Q861" i="2"/>
  <c r="P861" i="2"/>
  <c r="Q923" i="2"/>
  <c r="P923" i="2"/>
  <c r="Q959" i="2"/>
  <c r="P959" i="2"/>
  <c r="P825" i="2"/>
  <c r="P870" i="2"/>
  <c r="Q870" i="2"/>
  <c r="N877" i="2"/>
  <c r="Q878" i="2"/>
  <c r="Q1156" i="2"/>
  <c r="P1156" i="2"/>
  <c r="P830" i="2"/>
  <c r="Q830" i="2"/>
  <c r="Q845" i="2"/>
  <c r="P845" i="2"/>
  <c r="P878" i="2"/>
  <c r="Q894" i="2"/>
  <c r="P894" i="2"/>
  <c r="P919" i="2"/>
  <c r="Q919" i="2"/>
  <c r="Q1131" i="2"/>
  <c r="P1131" i="2"/>
  <c r="P854" i="2"/>
  <c r="Q854" i="2"/>
  <c r="Q869" i="2"/>
  <c r="P869" i="2"/>
  <c r="Q1108" i="2"/>
  <c r="P1108" i="2"/>
  <c r="P808" i="2"/>
  <c r="Q829" i="2"/>
  <c r="P829" i="2"/>
  <c r="Q911" i="2"/>
  <c r="Q929" i="2"/>
  <c r="P929" i="2"/>
  <c r="P1021" i="2"/>
  <c r="Q1021" i="2"/>
  <c r="Q1078" i="2"/>
  <c r="N1094" i="2"/>
  <c r="Q1098" i="2"/>
  <c r="N795" i="2"/>
  <c r="P838" i="2"/>
  <c r="Q838" i="2"/>
  <c r="Q853" i="2"/>
  <c r="P853" i="2"/>
  <c r="Q910" i="2"/>
  <c r="P910" i="2"/>
  <c r="Q1055" i="2"/>
  <c r="P1055" i="2"/>
  <c r="P1073" i="2"/>
  <c r="Q1073" i="2"/>
  <c r="Q797" i="2"/>
  <c r="Q807" i="2"/>
  <c r="P807" i="2"/>
  <c r="M826" i="2"/>
  <c r="P862" i="2"/>
  <c r="Q862" i="2"/>
  <c r="Q1020" i="2"/>
  <c r="P1020" i="2"/>
  <c r="P827" i="2"/>
  <c r="O826" i="2"/>
  <c r="Q876" i="2"/>
  <c r="P876" i="2"/>
  <c r="Q917" i="2"/>
  <c r="P917" i="2"/>
  <c r="N956" i="2"/>
  <c r="P960" i="2"/>
  <c r="Q960" i="2"/>
  <c r="Q984" i="2"/>
  <c r="P984" i="2"/>
  <c r="Q1036" i="2"/>
  <c r="P1036" i="2"/>
  <c r="P1112" i="2"/>
  <c r="O1110" i="2"/>
  <c r="Q1112" i="2"/>
  <c r="Q1145" i="2"/>
  <c r="P1145" i="2"/>
  <c r="Q809" i="2"/>
  <c r="Q835" i="2"/>
  <c r="Q843" i="2"/>
  <c r="Q851" i="2"/>
  <c r="Q859" i="2"/>
  <c r="Q867" i="2"/>
  <c r="M873" i="2"/>
  <c r="Q879" i="2"/>
  <c r="P879" i="2"/>
  <c r="P903" i="2"/>
  <c r="P908" i="2"/>
  <c r="P912" i="2"/>
  <c r="P925" i="2"/>
  <c r="O924" i="2"/>
  <c r="P931" i="2"/>
  <c r="P930" i="2" s="1"/>
  <c r="O930" i="2"/>
  <c r="P935" i="2"/>
  <c r="Q944" i="2"/>
  <c r="O942" i="2"/>
  <c r="P944" i="2"/>
  <c r="Q957" i="2"/>
  <c r="P957" i="2"/>
  <c r="O956" i="2"/>
  <c r="Q986" i="2"/>
  <c r="P986" i="2"/>
  <c r="Q1023" i="2"/>
  <c r="Q1026" i="2"/>
  <c r="Q1032" i="2"/>
  <c r="P1032" i="2"/>
  <c r="P813" i="2"/>
  <c r="P881" i="2"/>
  <c r="Q890" i="2"/>
  <c r="P890" i="2"/>
  <c r="P950" i="2"/>
  <c r="O948" i="2"/>
  <c r="Q950" i="2"/>
  <c r="Q975" i="2"/>
  <c r="P975" i="2"/>
  <c r="O971" i="2"/>
  <c r="M1014" i="2"/>
  <c r="P1031" i="2"/>
  <c r="Q1031" i="2"/>
  <c r="Q1065" i="2"/>
  <c r="P1065" i="2"/>
  <c r="Q817" i="2"/>
  <c r="P817" i="2"/>
  <c r="P816" i="2" s="1"/>
  <c r="O816" i="2"/>
  <c r="Q816" i="2" s="1"/>
  <c r="P824" i="2"/>
  <c r="Q833" i="2"/>
  <c r="P833" i="2"/>
  <c r="Q841" i="2"/>
  <c r="P841" i="2"/>
  <c r="Q849" i="2"/>
  <c r="P849" i="2"/>
  <c r="Q857" i="2"/>
  <c r="P857" i="2"/>
  <c r="Q865" i="2"/>
  <c r="P865" i="2"/>
  <c r="O873" i="2"/>
  <c r="P885" i="2"/>
  <c r="Q898" i="2"/>
  <c r="P898" i="2"/>
  <c r="Q906" i="2"/>
  <c r="P922" i="2"/>
  <c r="P928" i="2"/>
  <c r="O927" i="2"/>
  <c r="N948" i="2"/>
  <c r="Q949" i="2"/>
  <c r="Q961" i="2"/>
  <c r="P961" i="2"/>
  <c r="Q977" i="2"/>
  <c r="P977" i="2"/>
  <c r="Q1028" i="2"/>
  <c r="P1028" i="2"/>
  <c r="Q1188" i="2"/>
  <c r="P1188" i="2"/>
  <c r="Q901" i="2"/>
  <c r="P901" i="2"/>
  <c r="Q921" i="2"/>
  <c r="N920" i="2"/>
  <c r="M971" i="2"/>
  <c r="Q974" i="2"/>
  <c r="N971" i="2"/>
  <c r="Q1030" i="2"/>
  <c r="P1030" i="2"/>
  <c r="P1040" i="2"/>
  <c r="Q1040" i="2"/>
  <c r="Q1071" i="2"/>
  <c r="P1071" i="2"/>
  <c r="Q1097" i="2"/>
  <c r="P1097" i="2"/>
  <c r="Q1164" i="2"/>
  <c r="P1164" i="2"/>
  <c r="P1167" i="2"/>
  <c r="Q1167" i="2"/>
  <c r="P828" i="2"/>
  <c r="P832" i="2"/>
  <c r="P836" i="2"/>
  <c r="P840" i="2"/>
  <c r="P844" i="2"/>
  <c r="P848" i="2"/>
  <c r="P852" i="2"/>
  <c r="P856" i="2"/>
  <c r="P860" i="2"/>
  <c r="P864" i="2"/>
  <c r="P868" i="2"/>
  <c r="P872" i="2"/>
  <c r="P880" i="2"/>
  <c r="Q883" i="2"/>
  <c r="N882" i="2"/>
  <c r="Q884" i="2"/>
  <c r="P892" i="2"/>
  <c r="P897" i="2"/>
  <c r="N899" i="2"/>
  <c r="Q909" i="2"/>
  <c r="P909" i="2"/>
  <c r="P945" i="2"/>
  <c r="P949" i="2"/>
  <c r="P987" i="2"/>
  <c r="Q987" i="2"/>
  <c r="Q1016" i="2"/>
  <c r="Q1093" i="2"/>
  <c r="P1093" i="2"/>
  <c r="Q941" i="2"/>
  <c r="P979" i="2"/>
  <c r="P990" i="2"/>
  <c r="Q1044" i="2"/>
  <c r="Q1091" i="2"/>
  <c r="P1098" i="2"/>
  <c r="Q1111" i="2"/>
  <c r="P1121" i="2"/>
  <c r="Q1154" i="2"/>
  <c r="P1159" i="2"/>
  <c r="P1177" i="2"/>
  <c r="Q1186" i="2"/>
  <c r="P1186" i="2"/>
  <c r="P1189" i="2"/>
  <c r="Q940" i="2"/>
  <c r="P969" i="2"/>
  <c r="P974" i="2"/>
  <c r="P983" i="2"/>
  <c r="Q1027" i="2"/>
  <c r="Q1035" i="2"/>
  <c r="P1059" i="2"/>
  <c r="Q1064" i="2"/>
  <c r="Q1120" i="2"/>
  <c r="P1120" i="2"/>
  <c r="Q1126" i="2"/>
  <c r="Q1130" i="2"/>
  <c r="P1133" i="2"/>
  <c r="O1141" i="2"/>
  <c r="Q1163" i="2"/>
  <c r="Q1183" i="2"/>
  <c r="O877" i="2"/>
  <c r="O899" i="2"/>
  <c r="P940" i="2"/>
  <c r="Q943" i="2"/>
  <c r="N942" i="2"/>
  <c r="P947" i="2"/>
  <c r="P964" i="2"/>
  <c r="P989" i="2"/>
  <c r="P997" i="2"/>
  <c r="Q1005" i="2"/>
  <c r="P1005" i="2"/>
  <c r="Q1013" i="2"/>
  <c r="P1013" i="2"/>
  <c r="P1019" i="2"/>
  <c r="P1038" i="2"/>
  <c r="P1046" i="2"/>
  <c r="Q1059" i="2"/>
  <c r="Q1067" i="2"/>
  <c r="P1067" i="2"/>
  <c r="Q1107" i="2"/>
  <c r="P1107" i="2"/>
  <c r="Q1133" i="2"/>
  <c r="Q1170" i="2"/>
  <c r="Q1173" i="2"/>
  <c r="Q1185" i="2"/>
  <c r="Q1054" i="2"/>
  <c r="P1054" i="2"/>
  <c r="Q1077" i="2"/>
  <c r="Q1081" i="2"/>
  <c r="P1081" i="2"/>
  <c r="M1094" i="2"/>
  <c r="Q1128" i="2"/>
  <c r="P1136" i="2"/>
  <c r="O1135" i="2"/>
  <c r="Q1135" i="2" s="1"/>
  <c r="P958" i="2"/>
  <c r="P967" i="2"/>
  <c r="P976" i="2"/>
  <c r="P985" i="2"/>
  <c r="P1000" i="2"/>
  <c r="P1008" i="2"/>
  <c r="Q1018" i="2"/>
  <c r="P1018" i="2"/>
  <c r="P1029" i="2"/>
  <c r="Q1037" i="2"/>
  <c r="P1037" i="2"/>
  <c r="Q1045" i="2"/>
  <c r="P1045" i="2"/>
  <c r="P1050" i="2"/>
  <c r="Q1066" i="2"/>
  <c r="P1066" i="2"/>
  <c r="P1085" i="2"/>
  <c r="Q1092" i="2"/>
  <c r="P1092" i="2"/>
  <c r="Q1119" i="2"/>
  <c r="P1122" i="2"/>
  <c r="Q1136" i="2"/>
  <c r="M1141" i="2"/>
  <c r="Q1155" i="2"/>
  <c r="P1155" i="2"/>
  <c r="Q954" i="2"/>
  <c r="P954" i="2"/>
  <c r="Q995" i="2"/>
  <c r="P995" i="2"/>
  <c r="Q1069" i="2"/>
  <c r="P1069" i="2"/>
  <c r="Q1095" i="2"/>
  <c r="P1095" i="2"/>
  <c r="O1094" i="2"/>
  <c r="P1150" i="2"/>
  <c r="Q1175" i="2"/>
  <c r="P1175" i="2"/>
  <c r="P1176" i="2"/>
  <c r="P1080" i="2"/>
  <c r="P1089" i="2"/>
  <c r="P1091" i="2"/>
  <c r="P1106" i="2"/>
  <c r="P1119" i="2"/>
  <c r="P1129" i="2"/>
  <c r="P1130" i="2"/>
  <c r="P1144" i="2"/>
  <c r="P1154" i="2"/>
  <c r="P1163" i="2"/>
  <c r="P1173" i="2"/>
  <c r="P1174" i="2"/>
  <c r="P1185" i="2"/>
  <c r="P994" i="2"/>
  <c r="P1004" i="2"/>
  <c r="P1012" i="2"/>
  <c r="O1014" i="2"/>
  <c r="P1015" i="2"/>
  <c r="P1017" i="2"/>
  <c r="P1027" i="2"/>
  <c r="P1035" i="2"/>
  <c r="P1044" i="2"/>
  <c r="P1053" i="2"/>
  <c r="P1079" i="2"/>
  <c r="P1105" i="2"/>
  <c r="P1127" i="2"/>
  <c r="P1128" i="2"/>
  <c r="P1140" i="2"/>
  <c r="P1143" i="2"/>
  <c r="Q1144" i="2"/>
  <c r="P1153" i="2"/>
  <c r="P1162" i="2"/>
  <c r="P1172" i="2"/>
  <c r="P1182" i="2"/>
  <c r="P1183" i="2"/>
  <c r="P1184" i="2"/>
  <c r="P1194" i="2"/>
  <c r="P1197" i="2"/>
  <c r="O1195" i="2"/>
  <c r="Q1195" i="2" s="1"/>
  <c r="Q920" i="2" l="1"/>
  <c r="Q924" i="2"/>
  <c r="Q798" i="2"/>
  <c r="P924" i="2"/>
  <c r="Q416" i="2"/>
  <c r="P1195" i="2"/>
  <c r="P873" i="2"/>
  <c r="Q826" i="2"/>
  <c r="P1090" i="2"/>
  <c r="O428" i="2"/>
  <c r="M428" i="2"/>
  <c r="P1072" i="2"/>
  <c r="Q927" i="2"/>
  <c r="Q62" i="2"/>
  <c r="P788" i="2"/>
  <c r="Q882" i="2"/>
  <c r="Q154" i="2"/>
  <c r="P723" i="2"/>
  <c r="Q1103" i="2"/>
  <c r="O311" i="2"/>
  <c r="Q311" i="2" s="1"/>
  <c r="Q1166" i="2"/>
  <c r="P966" i="2"/>
  <c r="M965" i="2"/>
  <c r="P416" i="2"/>
  <c r="P706" i="2"/>
  <c r="P710" i="2"/>
  <c r="M395" i="2"/>
  <c r="M6" i="2" s="1"/>
  <c r="M397" i="2"/>
  <c r="Q873" i="2"/>
  <c r="Q930" i="2"/>
  <c r="Q684" i="2"/>
  <c r="P1016" i="2"/>
  <c r="P1023" i="2"/>
  <c r="Q723" i="2"/>
  <c r="Q498" i="2"/>
  <c r="P155" i="2"/>
  <c r="M311" i="2"/>
  <c r="Q51" i="2"/>
  <c r="Q23" i="2"/>
  <c r="P423" i="2"/>
  <c r="P339" i="2"/>
  <c r="P312" i="2" s="1"/>
  <c r="P10" i="2" s="1"/>
  <c r="Q298" i="2"/>
  <c r="P255" i="2"/>
  <c r="P219" i="2"/>
  <c r="N296" i="2"/>
  <c r="Q296" i="2" s="1"/>
  <c r="P1126" i="2"/>
  <c r="P1110" i="2" s="1"/>
  <c r="Q511" i="2"/>
  <c r="Q716" i="2"/>
  <c r="P24" i="2"/>
  <c r="Q1094" i="2"/>
  <c r="P716" i="2"/>
  <c r="Q50" i="2"/>
  <c r="P77" i="2"/>
  <c r="N75" i="2"/>
  <c r="Q75" i="2" s="1"/>
  <c r="Q391" i="2"/>
  <c r="P391" i="2"/>
  <c r="P383" i="2" s="1"/>
  <c r="P105" i="2"/>
  <c r="P942" i="2"/>
  <c r="P398" i="2"/>
  <c r="Q423" i="2"/>
  <c r="N76" i="2"/>
  <c r="Q76" i="2" s="1"/>
  <c r="P978" i="2"/>
  <c r="P971" i="2" s="1"/>
  <c r="N1141" i="2"/>
  <c r="Q1141" i="2" s="1"/>
  <c r="P948" i="2"/>
  <c r="P882" i="2"/>
  <c r="P795" i="2"/>
  <c r="Q339" i="2"/>
  <c r="Q128" i="2"/>
  <c r="P1056" i="2"/>
  <c r="Q1150" i="2"/>
  <c r="P498" i="2"/>
  <c r="P429" i="2"/>
  <c r="Q706" i="2"/>
  <c r="N312" i="2"/>
  <c r="N10" i="2" s="1"/>
  <c r="M5" i="2"/>
  <c r="Q221" i="2"/>
  <c r="P221" i="2"/>
  <c r="O29" i="2"/>
  <c r="Q48" i="2"/>
  <c r="P956" i="2"/>
  <c r="Q899" i="2"/>
  <c r="N397" i="2"/>
  <c r="Q153" i="2"/>
  <c r="P231" i="2"/>
  <c r="Q1115" i="2"/>
  <c r="Q1116" i="2"/>
  <c r="Q222" i="2"/>
  <c r="P222" i="2"/>
  <c r="P107" i="2"/>
  <c r="P920" i="2"/>
  <c r="M821" i="2"/>
  <c r="P713" i="2"/>
  <c r="P511" i="2"/>
  <c r="O397" i="2"/>
  <c r="Q966" i="2"/>
  <c r="N7" i="2"/>
  <c r="N383" i="2"/>
  <c r="Q383" i="2" s="1"/>
  <c r="N28" i="2"/>
  <c r="Q39" i="2"/>
  <c r="N27" i="2"/>
  <c r="Q27" i="2" s="1"/>
  <c r="P39" i="2"/>
  <c r="Q1146" i="2"/>
  <c r="P298" i="2"/>
  <c r="N195" i="2"/>
  <c r="Q195" i="2" s="1"/>
  <c r="N194" i="2"/>
  <c r="Q194" i="2" s="1"/>
  <c r="N305" i="2"/>
  <c r="Q305" i="2" s="1"/>
  <c r="N304" i="2"/>
  <c r="Q304" i="2" s="1"/>
  <c r="Q307" i="2"/>
  <c r="P307" i="2"/>
  <c r="N1014" i="2"/>
  <c r="Q1159" i="2"/>
  <c r="N1110" i="2"/>
  <c r="Q1110" i="2" s="1"/>
  <c r="P927" i="2"/>
  <c r="P1077" i="2"/>
  <c r="Q795" i="2"/>
  <c r="Q632" i="2"/>
  <c r="O10" i="2"/>
  <c r="Q196" i="2"/>
  <c r="N26" i="2"/>
  <c r="Q26" i="2" s="1"/>
  <c r="Q13" i="2"/>
  <c r="O5" i="2"/>
  <c r="Q398" i="2"/>
  <c r="P1146" i="2"/>
  <c r="P1141" i="2" s="1"/>
  <c r="Q1176" i="2"/>
  <c r="N792" i="2"/>
  <c r="N395" i="2" s="1"/>
  <c r="Q12" i="2"/>
  <c r="Q942" i="2"/>
  <c r="O395" i="2"/>
  <c r="P1078" i="2"/>
  <c r="P826" i="2"/>
  <c r="P941" i="2"/>
  <c r="P570" i="2"/>
  <c r="Q77" i="2"/>
  <c r="P13" i="2"/>
  <c r="P12" i="2"/>
  <c r="P1026" i="2"/>
  <c r="Q384" i="2"/>
  <c r="Q939" i="2"/>
  <c r="P939" i="2"/>
  <c r="N933" i="2"/>
  <c r="Q933" i="2" s="1"/>
  <c r="P798" i="2"/>
  <c r="P899" i="2"/>
  <c r="Q155" i="2"/>
  <c r="P684" i="2"/>
  <c r="P154" i="2"/>
  <c r="P153" i="2"/>
  <c r="O965" i="2"/>
  <c r="O821" i="2"/>
  <c r="P1094" i="2"/>
  <c r="Q948" i="2"/>
  <c r="P877" i="2"/>
  <c r="P1135" i="2"/>
  <c r="Q877" i="2"/>
  <c r="Q971" i="2"/>
  <c r="Q956" i="2"/>
  <c r="N570" i="2"/>
  <c r="N428" i="2" s="1"/>
  <c r="P50" i="2"/>
  <c r="P297" i="2"/>
  <c r="P296" i="2"/>
  <c r="P61" i="2"/>
  <c r="P62" i="2"/>
  <c r="Q429" i="2"/>
  <c r="P51" i="2"/>
  <c r="P384" i="2" l="1"/>
  <c r="P397" i="2"/>
  <c r="Q312" i="2"/>
  <c r="Q397" i="2"/>
  <c r="M394" i="2"/>
  <c r="P428" i="2"/>
  <c r="P792" i="2"/>
  <c r="P395" i="2" s="1"/>
  <c r="M819" i="2"/>
  <c r="M11" i="2" s="1"/>
  <c r="P933" i="2"/>
  <c r="P821" i="2" s="1"/>
  <c r="M818" i="2"/>
  <c r="M396" i="2"/>
  <c r="M9" i="2" s="1"/>
  <c r="P311" i="2"/>
  <c r="Q10" i="2"/>
  <c r="P76" i="2"/>
  <c r="P75" i="2"/>
  <c r="P194" i="2"/>
  <c r="N965" i="2"/>
  <c r="Q965" i="2" s="1"/>
  <c r="P1014" i="2"/>
  <c r="P965" i="2" s="1"/>
  <c r="P195" i="2"/>
  <c r="Q29" i="2"/>
  <c r="O8" i="2"/>
  <c r="N396" i="2"/>
  <c r="N9" i="2" s="1"/>
  <c r="N394" i="2"/>
  <c r="P27" i="2"/>
  <c r="P28" i="2"/>
  <c r="N5" i="2"/>
  <c r="Q5" i="2" s="1"/>
  <c r="Q792" i="2"/>
  <c r="N6" i="2"/>
  <c r="Q28" i="2"/>
  <c r="N821" i="2"/>
  <c r="Q821" i="2" s="1"/>
  <c r="Q428" i="2"/>
  <c r="O396" i="2"/>
  <c r="Q395" i="2"/>
  <c r="Q1014" i="2"/>
  <c r="Q570" i="2"/>
  <c r="P305" i="2"/>
  <c r="P304" i="2"/>
  <c r="P26" i="2"/>
  <c r="O394" i="2"/>
  <c r="O819" i="2"/>
  <c r="O818" i="2"/>
  <c r="O6" i="2"/>
  <c r="M1198" i="2" l="1"/>
  <c r="O1198" i="2"/>
  <c r="M4" i="2"/>
  <c r="P394" i="2"/>
  <c r="Q6" i="2"/>
  <c r="P819" i="2"/>
  <c r="P818" i="2"/>
  <c r="P6" i="2"/>
  <c r="P396" i="2"/>
  <c r="P9" i="2" s="1"/>
  <c r="Q396" i="2"/>
  <c r="O9" i="2"/>
  <c r="Q9" i="2" s="1"/>
  <c r="Q394" i="2"/>
  <c r="O4" i="2"/>
  <c r="P5" i="2"/>
  <c r="N818" i="2"/>
  <c r="N819" i="2"/>
  <c r="N11" i="2" s="1"/>
  <c r="O11" i="2"/>
  <c r="P1198" i="2" l="1"/>
  <c r="N4" i="2"/>
  <c r="Q4" i="2" s="1"/>
  <c r="N1198" i="2"/>
  <c r="Q1198" i="2" s="1"/>
  <c r="P4" i="2"/>
  <c r="Q11" i="2"/>
  <c r="Q819" i="2"/>
  <c r="P11" i="2"/>
  <c r="Q818" i="2"/>
</calcChain>
</file>

<file path=xl/sharedStrings.xml><?xml version="1.0" encoding="utf-8"?>
<sst xmlns="http://schemas.openxmlformats.org/spreadsheetml/2006/main" count="11472" uniqueCount="2421">
  <si>
    <t>Kapitálové výdaje k 31.12.2024</t>
  </si>
  <si>
    <t>popis</t>
  </si>
  <si>
    <t>účet</t>
  </si>
  <si>
    <t>odbor</t>
  </si>
  <si>
    <t>č. organizace</t>
  </si>
  <si>
    <t>odvětvové třídění §</t>
  </si>
  <si>
    <t>druhové třídění - položka</t>
  </si>
  <si>
    <t>ÚZ</t>
  </si>
  <si>
    <t>nástroj</t>
  </si>
  <si>
    <t>prostorová jednotka</t>
  </si>
  <si>
    <t>akce</t>
  </si>
  <si>
    <t>mu</t>
  </si>
  <si>
    <t>Kapitálové výdaje celkem</t>
  </si>
  <si>
    <t>hrazeno z vlastních zdrojů</t>
  </si>
  <si>
    <t>hrazeno z transferů (dotací)</t>
  </si>
  <si>
    <t>hrazeno z úvěrů</t>
  </si>
  <si>
    <t>hrazeno z Fondu pro mimořádné události Ústeckého kraje</t>
  </si>
  <si>
    <t>hrazeno z Fondu podpor Ústeckého kraje</t>
  </si>
  <si>
    <t>hrazeno z Fondu vodního hospodářství a životního prostředí Ústeckého kraje</t>
  </si>
  <si>
    <t>Fond investic a rozvoje Ústeckého kraje</t>
  </si>
  <si>
    <t>Odbor kancelář ředitele</t>
  </si>
  <si>
    <t>KR INV - obnova vozového parku - KH</t>
  </si>
  <si>
    <t>231200</t>
  </si>
  <si>
    <t>02</t>
  </si>
  <si>
    <t/>
  </si>
  <si>
    <t>6113</t>
  </si>
  <si>
    <t>6123</t>
  </si>
  <si>
    <t>KR INV - Boční vchod vestibulu budovy A</t>
  </si>
  <si>
    <t>6172</t>
  </si>
  <si>
    <t>6121</t>
  </si>
  <si>
    <t>KR INV - drobná technická zhodnocení budov</t>
  </si>
  <si>
    <t>KR INV - obložení zasedacích místností, budova A</t>
  </si>
  <si>
    <t>KR INV - REKO podatelny, budova A</t>
  </si>
  <si>
    <t>KR INV - vstupní, otočné dveře do budovy A</t>
  </si>
  <si>
    <t xml:space="preserve">KR INV - nerezový nápis Ústecký kraj </t>
  </si>
  <si>
    <t>6122</t>
  </si>
  <si>
    <t>KR INV - obnova vozového parku</t>
  </si>
  <si>
    <t>Odbor ekonomický</t>
  </si>
  <si>
    <t>Hospic sv. Štěpána, z.s. - návratná finanční výpomoc</t>
  </si>
  <si>
    <t>03</t>
  </si>
  <si>
    <t>3525</t>
  </si>
  <si>
    <t>6422</t>
  </si>
  <si>
    <t>00003</t>
  </si>
  <si>
    <t>Odbor informatiky a organizačních věcí</t>
  </si>
  <si>
    <t>INF - cestovní ruch - rozvoj informačních systémů</t>
  </si>
  <si>
    <t>04</t>
  </si>
  <si>
    <t>2143</t>
  </si>
  <si>
    <t>6111</t>
  </si>
  <si>
    <t>INF - rozvoj informačních systémů, datové centrum ÚK</t>
  </si>
  <si>
    <t>7910</t>
  </si>
  <si>
    <t>2144</t>
  </si>
  <si>
    <t>INF - Datové centrum ÚK - účelový příspěvek PO</t>
  </si>
  <si>
    <t>6351</t>
  </si>
  <si>
    <t>INF - Doprava Ústeckého kraje - webový portál</t>
  </si>
  <si>
    <t>2299</t>
  </si>
  <si>
    <t xml:space="preserve">INF - Evropská obchodní akademie DC, p.o. - výpočetní technika, hybridní učebna </t>
  </si>
  <si>
    <t>1170</t>
  </si>
  <si>
    <t>3122</t>
  </si>
  <si>
    <t>6125</t>
  </si>
  <si>
    <t>00152</t>
  </si>
  <si>
    <t>INF - Muzejní sbírky - rozvoj informačních systémů</t>
  </si>
  <si>
    <t>3315</t>
  </si>
  <si>
    <t>INF - KRIZ - rozvoj Portál krizového řízení</t>
  </si>
  <si>
    <t>5279</t>
  </si>
  <si>
    <t>INF - Rozvoj informačních systémů a programové vybavení</t>
  </si>
  <si>
    <t>INF - Kybernetická bezpečnost</t>
  </si>
  <si>
    <t>INF - MMR - IT vybavení stavebních úřadů - SR</t>
  </si>
  <si>
    <t>231201</t>
  </si>
  <si>
    <t>17526</t>
  </si>
  <si>
    <t>170</t>
  </si>
  <si>
    <t>1</t>
  </si>
  <si>
    <t>INF - MMR - IT vybavení stavebních úřadů - EU</t>
  </si>
  <si>
    <t>5</t>
  </si>
  <si>
    <t>INF - výpočetní technika kapitál ÚK (nákup aktivních prvků, obnova serverů)</t>
  </si>
  <si>
    <t>KH - KRIZ - stroje, přístroje - majetek pro KŘ</t>
  </si>
  <si>
    <t>0401</t>
  </si>
  <si>
    <t>KH - TJ Kopisty Litvínov, z.s. - modernizace zázemí sportovního klubu</t>
  </si>
  <si>
    <t>3419</t>
  </si>
  <si>
    <t>6322</t>
  </si>
  <si>
    <t>00048</t>
  </si>
  <si>
    <t>04240002290110644012</t>
  </si>
  <si>
    <t>KH - město Ústí n.L., MO město-relaxační zóna - sídliště pod Holoměří</t>
  </si>
  <si>
    <t>7022</t>
  </si>
  <si>
    <t>3699</t>
  </si>
  <si>
    <t>6341</t>
  </si>
  <si>
    <t>04240002350110644012</t>
  </si>
  <si>
    <t>KH - Česká společnost přátel zvířat, z.s. - zlepšení podmínek pro zvířata v útulku</t>
  </si>
  <si>
    <t>3900</t>
  </si>
  <si>
    <t>04240002420110644012</t>
  </si>
  <si>
    <t>KH - Domovy pro osoby se zdravotním postižením ÚL, p.o. - pořízení automobilu</t>
  </si>
  <si>
    <t>7601</t>
  </si>
  <si>
    <t>4357</t>
  </si>
  <si>
    <t>04240002240110644009</t>
  </si>
  <si>
    <t xml:space="preserve">KH - finanční dar SH ČMS </t>
  </si>
  <si>
    <t>5512</t>
  </si>
  <si>
    <t>04240002250110616022</t>
  </si>
  <si>
    <t>Fond pro mimořádné události Ústeckého kraje</t>
  </si>
  <si>
    <t>236140</t>
  </si>
  <si>
    <t>6221</t>
  </si>
  <si>
    <t>6380</t>
  </si>
  <si>
    <t>04240002220110301001</t>
  </si>
  <si>
    <t>01</t>
  </si>
  <si>
    <t>Odbor majetkový</t>
  </si>
  <si>
    <t>Krajská majetková,p.o.-účelový investiční příspěvek</t>
  </si>
  <si>
    <t>05</t>
  </si>
  <si>
    <t>4701</t>
  </si>
  <si>
    <t>3636</t>
  </si>
  <si>
    <t>x</t>
  </si>
  <si>
    <t>KM,p.o.-ÚIP_Lahvomat na plastové lahve na mléko - Kadaň</t>
  </si>
  <si>
    <t>KM,p.o.-ÚIP_Rekonstrukce dojírny - Kadaň</t>
  </si>
  <si>
    <t>KM,p.o.-ÚIP_Rozmetadlo chlévské mrvy za traktor</t>
  </si>
  <si>
    <t>KM,p.o.-ÚIP_Smykový nakladač</t>
  </si>
  <si>
    <t>KM,p.o.-ÚIP_Traktor kolový 110-140 ps. s čelním nakladačem</t>
  </si>
  <si>
    <t>KM,p.o.-ÚIP_Traktor kolový min. 240-280 ps</t>
  </si>
  <si>
    <t>KM,p.o.-ÚIP_Zpevnění a revitalizace části cyklostezky Strupčice</t>
  </si>
  <si>
    <t>KM,p.o.-ÚIP_Zpevnění a revitalizace části cyklostezky Třeboutice</t>
  </si>
  <si>
    <t>Odbor regionálního rozvoje</t>
  </si>
  <si>
    <t>Propagační stan 2024</t>
  </si>
  <si>
    <t>07</t>
  </si>
  <si>
    <t>6129</t>
  </si>
  <si>
    <t>RR - dlohodobý hmotný majetek - budovy</t>
  </si>
  <si>
    <t>EPC - SOŠ energetická, Na Průhoně 4800, Chomutov</t>
  </si>
  <si>
    <t>2070</t>
  </si>
  <si>
    <t>EPC - Obchodní akademie, Černovická 2901, Chomutov</t>
  </si>
  <si>
    <t>EPC - SOŠ stavební, Na Moráni 4803, Chomutov</t>
  </si>
  <si>
    <t>EPC - Domov mládeže a jídelna, Palackého 239/5, Chomutov</t>
  </si>
  <si>
    <t>EPC - Střední zdravotnická škola, Palackého 238/3, Chomutov</t>
  </si>
  <si>
    <t>EPC - Dílny, Školní 785/56, Chomutov</t>
  </si>
  <si>
    <t>EPC - Domov důchodců Libochovice</t>
  </si>
  <si>
    <t>3603</t>
  </si>
  <si>
    <t>EPC - Domov sociálních služeb, Křižatecká 16, Litvínov</t>
  </si>
  <si>
    <t>5603</t>
  </si>
  <si>
    <t>EPC - Domov sociálních služeb, Zátiší 177, Litvínov</t>
  </si>
  <si>
    <t>EPC - Gymnázium Teplice</t>
  </si>
  <si>
    <t>6130</t>
  </si>
  <si>
    <t>Odbor školství, mládeže a tělovýchovy</t>
  </si>
  <si>
    <t>Spec. ZŠ a Prakt. škola, Šluknov -šikmá zvedací plošina</t>
  </si>
  <si>
    <t>09</t>
  </si>
  <si>
    <t>1390</t>
  </si>
  <si>
    <t>3114</t>
  </si>
  <si>
    <t>Spec. ZŠ a Prakt. škola, Šluknov - hygienická kabinka pro dívky</t>
  </si>
  <si>
    <t>Speciální ZS a Praktická škola Ústí nad Labem - nákup elektromobilu</t>
  </si>
  <si>
    <t>7130</t>
  </si>
  <si>
    <t>Gymnázium Rumburk - Konektivita</t>
  </si>
  <si>
    <t>1160</t>
  </si>
  <si>
    <t>3121</t>
  </si>
  <si>
    <t>Gymnázium Děčín - Konektivita</t>
  </si>
  <si>
    <t>1180</t>
  </si>
  <si>
    <t>Gymnázium Děčín - vybudování a vybavení učebny fyzikální laboratoře</t>
  </si>
  <si>
    <t>Gymnázium Děčín -výměna vnitřního osvětlení za LED svítidla</t>
  </si>
  <si>
    <t>Gymnázium Chomutov-Konektivita</t>
  </si>
  <si>
    <t>2130</t>
  </si>
  <si>
    <t>Gymnázium Chomutov-reko osvětlení v budově školy a stav.úpravy</t>
  </si>
  <si>
    <t>Gymnázium Chomutov-rekonstrukce zahradního domku</t>
  </si>
  <si>
    <t>Gymnázium Kadaň - modernizace učeben pro komb.výuku-investiční</t>
  </si>
  <si>
    <t>2160</t>
  </si>
  <si>
    <t>Gymnázium Kadaň -Konektivita</t>
  </si>
  <si>
    <t>Gymnázium Kadaň -výstavba multif.sportoviště a přírod.parku s nádrží na dešť.vodu</t>
  </si>
  <si>
    <t>Gymnázium Roudnice nad Labem, p.o. - nákup konvektomatu</t>
  </si>
  <si>
    <t>3170</t>
  </si>
  <si>
    <t>Gymnázium V. Hlavatého, Louny - Konektivita</t>
  </si>
  <si>
    <t>4070</t>
  </si>
  <si>
    <t>Gymnázium Žatec - Konektivita</t>
  </si>
  <si>
    <t>4080</t>
  </si>
  <si>
    <t>Gymnázium Teplice - výstavba sklad.prostor budovy B</t>
  </si>
  <si>
    <t>Gymnázium Teplice -Fotovoltaika na střeše budovy C</t>
  </si>
  <si>
    <t>Gymnázium Teplice -vybudování depozitáře knihovny</t>
  </si>
  <si>
    <t>Gymnázium Teplice -vybudování workoutového hřiště</t>
  </si>
  <si>
    <t>Gymnázium Ústí n. L.-výměna přívodu elektřiny k varnému bloku školní kuchyně</t>
  </si>
  <si>
    <t>7200</t>
  </si>
  <si>
    <t>Gymnázium, Ústí nad Labem, Jateční 22 - zastínění prosklené stěny chodby v 1. a 2. podlaží budovy C</t>
  </si>
  <si>
    <t>SZŠ a OA, Rumburk - Konektivita</t>
  </si>
  <si>
    <t>1110</t>
  </si>
  <si>
    <t>SZŠ Děčín - nákup pomůcek pro výuku předmětu Ošetřovatelství</t>
  </si>
  <si>
    <t>1120</t>
  </si>
  <si>
    <t>Evropská OA, Děčín - Konektivita</t>
  </si>
  <si>
    <t>SŠ zahr.a zem. AEK Děčín-Konektivita</t>
  </si>
  <si>
    <t>1200</t>
  </si>
  <si>
    <t>SŠ zahr.a zem. AEK Děčín-nákladní vozidlo výcviku pro řidičské oprávnění sk.C</t>
  </si>
  <si>
    <t>VOŠ a SPŠ str, stav.a dopr.Děčín-Konektivita</t>
  </si>
  <si>
    <t>1220</t>
  </si>
  <si>
    <t>VOŠ a SPŠ str, stav.a dopr.Děčín-výstavba výtahu pro objekt ČSL.Armády 681/10</t>
  </si>
  <si>
    <t>SPŠ stavební a OA, Kadaň - Konektivita</t>
  </si>
  <si>
    <t>2120</t>
  </si>
  <si>
    <t>SŠ pedag.,hotel. a služeb,Litoměřice - nákup elektrické multifunkční pánve</t>
  </si>
  <si>
    <t>3100</t>
  </si>
  <si>
    <t>SŠ pedag.,hotel. a služeb,Litoměřice-konvektomat,el.varný kotel do ŠJ,nákup myčky</t>
  </si>
  <si>
    <t>SŠ pedagogická,hotelnictví a služeb,Litoměřice-Konektivita</t>
  </si>
  <si>
    <t>VOŠ obalové techniky a SŠ, Štětí - Konektivita</t>
  </si>
  <si>
    <t>3110</t>
  </si>
  <si>
    <t>VOŠ obalové techniky a SŠ, Štětí -pořízení CNC obráběcího centra</t>
  </si>
  <si>
    <t>VOŠ obalové techniky a SŠ, Štětí -základové patky pro mostový jeřáb</t>
  </si>
  <si>
    <t>VOŠ obalové techniky a SŠ, Štětí, Kostelní 134 - pořízení mostového jeřábu</t>
  </si>
  <si>
    <t>VOŠ a SOŠ, Roudnice nad Labem - Konektivita</t>
  </si>
  <si>
    <t>3180</t>
  </si>
  <si>
    <t>VOŠ a SOŠ, Roudnice nad Labem - reko střechy pavilonu II.</t>
  </si>
  <si>
    <t>OA a SOŠ Františka Fajtla, Louny - pořízení malého nákladního automobilu</t>
  </si>
  <si>
    <t>4030</t>
  </si>
  <si>
    <t>OA a SOŠ generála F.Fajtla, Louny - Konektivita</t>
  </si>
  <si>
    <t>Hotelová škola, OA a SPŠ Teplice-vybudování kmenových učeben</t>
  </si>
  <si>
    <t>6030</t>
  </si>
  <si>
    <t>HŠ, OA a SPŠ Teplice-vybudování kanalizační přípojky (Poštovní 464/3)</t>
  </si>
  <si>
    <t>OA a JŠ s právem SJZ, Ústí nad Labem -Konektivita</t>
  </si>
  <si>
    <t>7240</t>
  </si>
  <si>
    <t>SOŠ mediální grafiky a polygrafie, Rumburk - Konektivita</t>
  </si>
  <si>
    <t>1080</t>
  </si>
  <si>
    <t>3123</t>
  </si>
  <si>
    <t>SŠ lodní dopr.a tech.řem.Děčín - Konektivita</t>
  </si>
  <si>
    <t>1130</t>
  </si>
  <si>
    <t>SLŠ a SOŠ Šluknov - vybavení dílny pro lesní mechanizátory</t>
  </si>
  <si>
    <t>1250</t>
  </si>
  <si>
    <t>Střední lesnická škola a SOŠ, Šluknov - Konektivita</t>
  </si>
  <si>
    <t>Střední lesnická škola a SOŠ, Šluknov-rekonstrukce DM</t>
  </si>
  <si>
    <t>SOŠ techn.a zahradnická,Lovosice-Konektivita</t>
  </si>
  <si>
    <t>3020</t>
  </si>
  <si>
    <t>SOŠ a SOU Roudnice n.L. - Konektivita</t>
  </si>
  <si>
    <t>3220</t>
  </si>
  <si>
    <t>SOŠ a SOU Roudnice n.L. - na zpracování projektové dokumentace pro rekonstrukci střešního pláště dílen</t>
  </si>
  <si>
    <t>SOŠ a SOU Roudnice nad Labem - Rekonstrukce výtahu na ubytovně a domově mládeže</t>
  </si>
  <si>
    <t>SŠ technická, Most - koupě automobilu pro 9 osob</t>
  </si>
  <si>
    <t>5020</t>
  </si>
  <si>
    <t>SŠ technická, Most - projekční střelnice</t>
  </si>
  <si>
    <t>SŠ technická,Most-reko střešních teras v budově teor.vyučování</t>
  </si>
  <si>
    <t>SPŠ a SOŠ gastronomie a služeb, Most - Konektivita</t>
  </si>
  <si>
    <t>5030</t>
  </si>
  <si>
    <t>SŠ staveb.a strojní Teplice -doplnění zásuv.skříní,silového rozvaděče,IP telefonie</t>
  </si>
  <si>
    <t>6010</t>
  </si>
  <si>
    <t xml:space="preserve">SŠ stavební a strojní Teplice - rekonstrukce WC </t>
  </si>
  <si>
    <t>SŠ stavební a strojní, Teplice - Částečná rekonstrukce WC ve 2.NP a 3.NP prostor používaných ZUŠ Duchcov</t>
  </si>
  <si>
    <t>SŠ obchodu,řemesel,služeb a ZŠ, Ústí n.L.-vybavení budovy Keplerova 315/7</t>
  </si>
  <si>
    <t>7020</t>
  </si>
  <si>
    <t>Školní statek Roudnice n.L.-vybudování přístřešku</t>
  </si>
  <si>
    <t>3010</t>
  </si>
  <si>
    <t>3125</t>
  </si>
  <si>
    <t>Konzervatoř, Teplice - Konektivita</t>
  </si>
  <si>
    <t>6220</t>
  </si>
  <si>
    <t>3126</t>
  </si>
  <si>
    <t>Gymnázium a SOŠ, Klášterec nad Ohří, p.o. - nákup konvektomatu do kuchyně</t>
  </si>
  <si>
    <t>2090</t>
  </si>
  <si>
    <t>3127</t>
  </si>
  <si>
    <t>Gymnázium a SPŠ, Duchcov - Konektivita</t>
  </si>
  <si>
    <t>6140</t>
  </si>
  <si>
    <t>DD a ŠJ Mašťov - automobil pro 9 osob</t>
  </si>
  <si>
    <t>2190</t>
  </si>
  <si>
    <t>3133</t>
  </si>
  <si>
    <t>DD a ŠJ, Chomutov, Čelakovského 822 - vybudování multifunkčního hřiště</t>
  </si>
  <si>
    <t>2200</t>
  </si>
  <si>
    <t>DD a ŠJ, Most - konvektomat</t>
  </si>
  <si>
    <t>5130</t>
  </si>
  <si>
    <t>ZUŠ Rumburk - nákup 3 ks pian pro potřeby ZUŠ</t>
  </si>
  <si>
    <t>1350</t>
  </si>
  <si>
    <t>3231</t>
  </si>
  <si>
    <t>ZUŠ Teplice - techn.a akustické řešení koncertního sálu</t>
  </si>
  <si>
    <t>6080</t>
  </si>
  <si>
    <t>SŠ zahr. a zem. A.E.Komerse, Děčín - Libverda</t>
  </si>
  <si>
    <t>3299</t>
  </si>
  <si>
    <t>6356</t>
  </si>
  <si>
    <t>29514</t>
  </si>
  <si>
    <t>Střední lesnická škola a SOŠ, Šluknov</t>
  </si>
  <si>
    <t>SŠ technická,gastron. a automobilní, Chomutov</t>
  </si>
  <si>
    <t>2060</t>
  </si>
  <si>
    <t>Vyšší odborná škola ekonomická, sociální a zdravotnická, Obchodní akademie, Střední pedagogická škola - Vybavenost stropními podhledy na chodbách školy</t>
  </si>
  <si>
    <t>5100</t>
  </si>
  <si>
    <t>DDM Teplice - rekonstrukce podlahy v tělocvičně</t>
  </si>
  <si>
    <t>6110</t>
  </si>
  <si>
    <t>3421</t>
  </si>
  <si>
    <t>Odbor kultury a památkové péče</t>
  </si>
  <si>
    <t>Knihovna Ústeckého kraje- Nákup výpůjčních pultů a realizace tichých studijních míst, Velká Hradební 45, Ústí nad Labem</t>
  </si>
  <si>
    <t>10</t>
  </si>
  <si>
    <t>7501</t>
  </si>
  <si>
    <t>3314</t>
  </si>
  <si>
    <t>Oblastní muzeum v Děčíně - Galerijní osvětlení 3. NP pobočka Rumburk</t>
  </si>
  <si>
    <t>1501</t>
  </si>
  <si>
    <t>Oblastní muzeum v Děčíně - Soubor mapovnic do depozitáře pobočka Rumburk</t>
  </si>
  <si>
    <t>Oblastní muzeum v Chomutově - akvizice</t>
  </si>
  <si>
    <t>2501</t>
  </si>
  <si>
    <t>Severoč. galerie výtv. umění v LT - akvizice</t>
  </si>
  <si>
    <t>3501</t>
  </si>
  <si>
    <t>Galerie moderního umění v Roudnci n.L - Instalace bezpečnostních požárních dveří u vstupu do depozitáře, Očkova 5, Roudnice nad Labem</t>
  </si>
  <si>
    <t>3502</t>
  </si>
  <si>
    <t>Galerie moderního umění v Roudnci n.L - Vybavení provozních místností kancelářským nábytkem v budobě Očkova 5, Roudnice n/L</t>
  </si>
  <si>
    <t>Galerie moderního umění v Roudnici n.L. - akvizice</t>
  </si>
  <si>
    <t xml:space="preserve">Galerie moderního umění v Roudnici n.L. - Modernizace elektronického požárního systému, Očkova 5, Roudnice nad Labem </t>
  </si>
  <si>
    <t>Galerie moderního umění v Roudnici n.L. - Tiskárna do grafické dílny</t>
  </si>
  <si>
    <t xml:space="preserve">GMU v Roudnici n.L. - Modernizace elektronického požárního systému, Očkova 5, Roudnice nad Labem </t>
  </si>
  <si>
    <t xml:space="preserve">GMU v Roudnici n.L. - Modernizace elektronického zabezpečovacího systému, Očkova 5, Roudnice nad Labem </t>
  </si>
  <si>
    <t xml:space="preserve">GMU v Roudnici n.L. - Monitorovací systém pro klimatické podmínky v expozici a v depozitářích, Očkova 5, Roudnice nad Labem </t>
  </si>
  <si>
    <t xml:space="preserve">GMU v Roudnici n.L. - Realizace kamerového zabezpečení, Očkova 5, Roudnice nad Labem </t>
  </si>
  <si>
    <t>Galerie Benedikta Rejta v Lounech - akvizice</t>
  </si>
  <si>
    <t>4501</t>
  </si>
  <si>
    <t>Galerie Benedikta Rejta v Lounech - Vybavení pamětní síně Emila Filly na Peruci - recepční pult</t>
  </si>
  <si>
    <t xml:space="preserve">Galerie Benedikta Rejta v Lounech- Digitalizační pracoviště, Pivovarská 29, Louny </t>
  </si>
  <si>
    <t xml:space="preserve">Galerie Benedikta Rejta v Lounech- vybavení depozitářů </t>
  </si>
  <si>
    <t>Oblastní muzeum v Lounech - Dovybavení depozitáře Poděbradova čp. 599, Louny</t>
  </si>
  <si>
    <t>4502</t>
  </si>
  <si>
    <t xml:space="preserve">Oblastní muzeum v Lounech - Nákup služebního vozidla </t>
  </si>
  <si>
    <t>Oblastní muzeum a galerie v Mostě - Pořízení sloupových vitrín Čsl. Armády 1360/35, Most</t>
  </si>
  <si>
    <t>5503</t>
  </si>
  <si>
    <t xml:space="preserve">Oblastní muzeum a galerie v Mostě - Vybavení depozitáře numismatiky, Čsl. armády 1360/35, Most </t>
  </si>
  <si>
    <t xml:space="preserve">Oblastní muzeum a galerie v Mostě - Vypracování projektu komplexního řešení restaurátorských a konzervátorských dílen, Čsl. armády 1360/35, Most </t>
  </si>
  <si>
    <t>Oblastní muzeum a galerie v Mostě- modernizace depozitářů výtvarného umění</t>
  </si>
  <si>
    <t xml:space="preserve">Oblastní muzeum a galerie v Mostě- Zhotovení webových stránek </t>
  </si>
  <si>
    <t>Oblastní muzeum v Mostě-nákup akvizic</t>
  </si>
  <si>
    <t>Oblastní muzeum v Mostě-výměna osobního výtahu</t>
  </si>
  <si>
    <t xml:space="preserve">Regionální muzeum v Teplicích -Modernizace oken, Zámecké náměstí 514/14, Teplice </t>
  </si>
  <si>
    <t>6501</t>
  </si>
  <si>
    <t>Severočeská galerie výtvarného umění v Litoměřicích-Akviziční fond-Investice</t>
  </si>
  <si>
    <t>34502</t>
  </si>
  <si>
    <t>Galerie moderního umění v Roudnici n.L.-Akviziční fond-Investice</t>
  </si>
  <si>
    <t>Galerie Benedikta Rejta v Lounech -Akviziční fond</t>
  </si>
  <si>
    <t>Oblastní muzeum v Chomutově - Integrovaný systém</t>
  </si>
  <si>
    <t>34503</t>
  </si>
  <si>
    <t>Oblastní muzeum v Lounech - ISO II., část C</t>
  </si>
  <si>
    <t>34505</t>
  </si>
  <si>
    <t>Regionální muzeum v Teplicích - ISO II.</t>
  </si>
  <si>
    <t>Oblastní muzeum v Lounech  ISO II/D -investiční</t>
  </si>
  <si>
    <t>34506</t>
  </si>
  <si>
    <t>Regionální muzeum v Teplicích- Integrovaný systém ochrany movitého kulturního dědictví II</t>
  </si>
  <si>
    <t>Galerie Benedikta Rejta v Lounech -národní plán obnovy, investice</t>
  </si>
  <si>
    <t>34509</t>
  </si>
  <si>
    <t>Knihovna Ústeckého kraje-VISK</t>
  </si>
  <si>
    <t>34544</t>
  </si>
  <si>
    <t>Odbor sociálních věcí</t>
  </si>
  <si>
    <t>DPS Šluknov - Kr.Lípa-UIP - Projektová dokumentace - revitalizace parku ve středisku Krásná Lípa</t>
  </si>
  <si>
    <t>11</t>
  </si>
  <si>
    <t>1602</t>
  </si>
  <si>
    <t>4350</t>
  </si>
  <si>
    <t xml:space="preserve">DPS Šluknov - Kr.Lípa-UIP - Přístavba společenské místnosti k pavilonu B - Krásná Lípa č.p. 672 </t>
  </si>
  <si>
    <t>DSS Kadaň-Mašťov- ÚIP- Stavební úpravy jídelny DPS a DOZP Mašťov - Sídliště 232</t>
  </si>
  <si>
    <t>2601</t>
  </si>
  <si>
    <t>DSS Kadaň-Mašťov- ÚIP-Projektová dokumentace - Změna dispozic místností v  DOZP Březinova ul. Kadaň</t>
  </si>
  <si>
    <t>DSS Kadaň-Mašťov, p.o.- ÚIP - Kolejnicový transparentní a zvedací systém</t>
  </si>
  <si>
    <t>DSS Kadaň-Mašťov, p.o.- ÚIP - Kolejnicový transportní a zvedací systém DOZP Kadaň, Dvořákova 1128</t>
  </si>
  <si>
    <t>DSS Kadaň-Mašťov, p.o.- ÚIP - Pořízení interaktivní podlahy pro klienty DOZP Kadaň, Dvořákova 1128</t>
  </si>
  <si>
    <t>DSS Kadaň-Mašťov, p.o.- ÚIP - Rozšíření vstupních otvorů v 1. a 4. nadzemním podlaží DPS a DOZP Mašťov</t>
  </si>
  <si>
    <t>DSS Kadaň-Mašťov, p.o.- ÚIP - Venkovní žaluzie - Kadaň - Dvořákova 1128 a Březinova 1093</t>
  </si>
  <si>
    <t>DSS Kadaň-Mašťov, p.o.- ÚIP - Vybudování EPS - požární signalizace</t>
  </si>
  <si>
    <t>DSS Kadaň-Mašťov, p.o.- ÚIP 2024 - ,,Nákup 3x osobní motorové vozidlo"</t>
  </si>
  <si>
    <t>DSS Kadaň-Mašťov, p.o.- ÚIP 2024 - ,,Nákup multifunkční tiskárny pro DpS a DOZP Mašťov"</t>
  </si>
  <si>
    <t>DSS Kadaň-Mašťov, p.o.- ÚIP 2024 - ,,Pořízení sklápěcí myčky provozního nádobí"</t>
  </si>
  <si>
    <t>DSS Kadaň-Mašťov, p.o.- ÚIP 2024 - ,,Výměna systému chlazení v DOZP Kadaň, Březinova 1093"</t>
  </si>
  <si>
    <t xml:space="preserve">CSP Litoměřice - ÚIP- "Modernizace a rozšíření IT sítě v DD Libochovice  </t>
  </si>
  <si>
    <t xml:space="preserve">CSP Litoměřice - ÚIP-"Pilotní projekt DSP Chotěšov - Instalace FVE vč. bateriového úložiště a vodíkového hospodářství </t>
  </si>
  <si>
    <t xml:space="preserve">CSP Litoměřice - ÚIP-Vybudování protipožární signalizace </t>
  </si>
  <si>
    <t>CSP Litoměřice, p.o. - ÚIP - Modernizace telefonní ústředny - ředitelství CSP</t>
  </si>
  <si>
    <t>CSP Litoměřice, p.o. - ÚIP - PD - Rekonstrukce STD Cestou integrace Litoměřice</t>
  </si>
  <si>
    <t>CSP Litoměřice, p.o. - ÚIP - PD Rekonstrukce skladu potravin - DNS Čížkovice</t>
  </si>
  <si>
    <t>CSP Litoměřice, p.o. - ÚIP - Rekonsrtukce fasády budovy ředitelství Lovosice</t>
  </si>
  <si>
    <t>CSP Litoměřice, p.o. - ÚIP - Rekonsrukce kotelny - DSP Chotěšov</t>
  </si>
  <si>
    <t>CSP Litoměřice, p.o. - ÚIP - Rekonstrukce a rozšíření kamerového systému v DD Libochovice</t>
  </si>
  <si>
    <t>CSP Litoměřice, p.o. - ÚIP - Rekonstrukce areálového oplocení - DSP Chotěšov</t>
  </si>
  <si>
    <t xml:space="preserve">CSP Litoměřice, p.o. - ÚIP - Rekonstrukce prádelny - DUT Litoměřice </t>
  </si>
  <si>
    <t>CSP Litoměřice, p.o. - ÚIP - Vybudování EPS - požární signalizace</t>
  </si>
  <si>
    <t>CSP Litoměřice, p.o. - ÚIP - Výstavba kočárkárny - DSP Skalice</t>
  </si>
  <si>
    <t xml:space="preserve">CSP Litoměřice, p.o. - ÚIP - Výstavba nové kuchyně - DUT Litoměřice </t>
  </si>
  <si>
    <t xml:space="preserve">CSP Litoměřice, p.o. - ÚIP 2024 - ,,Pořízení systému generálního klíče pro DD Libochovice " </t>
  </si>
  <si>
    <t xml:space="preserve">CSP Litoměřice, p.o. - ÚIP 2024 - ,,Pořízení šesti elektromobilů pro zařízení CSP" </t>
  </si>
  <si>
    <t xml:space="preserve">CSP Litoměřice, p.o. - ÚIP 2024 - ,,Pořízení šesti vícemístných automobilů pro přepravu klientů " </t>
  </si>
  <si>
    <t xml:space="preserve">CSP Litoměřice, p.o. - ÚIP 2024 - ,,Realizace fotovoltaické elektrárny v DD Libochovice " </t>
  </si>
  <si>
    <t xml:space="preserve">CSP Litoměřice, p.o. - ÚIP 2024 - ,,Realizace fotovoltaické elektrárny v DNS Čížkovice " </t>
  </si>
  <si>
    <t>DSS Meziboří  - ÚIP- "Nástavba spojovacího krčku objektu Meziboří 104"</t>
  </si>
  <si>
    <t>5602</t>
  </si>
  <si>
    <t>DSS Meziboří  - ÚIP- "Požárně bezpečnostní řešení stavby - Okružní 104 Meziboří"</t>
  </si>
  <si>
    <t>DSS Meziboří  - ÚIP- "Sanace a odvětrávání obvodové stěny - budova v ul. Javorová čp. 102"</t>
  </si>
  <si>
    <t>DSS Meziboří  - ÚIP- Vybudování "Parkovací plochy u budovy Okružní 104"</t>
  </si>
  <si>
    <t>DSS Litvínov, p.o. - ÚIP 2024 - DSS Litvínov transformace a humanizace III, stavební úpravy 4.NP Křížatecká 16</t>
  </si>
  <si>
    <t>DSS Litvínov, p.o. - ÚIP 2024 - Kumunukační systém sestra - klient Křížatecká 16</t>
  </si>
  <si>
    <t>DSS Litvínov, p.o. - ÚIP 2024 - Nákup a montáž zvedacího zařízení pro přemístění osob do automobilů</t>
  </si>
  <si>
    <t>DSS Litvínov, p.o. - ÚIP 2024 - Nákup drtiče odpadů do kuchyně Zátiší 177</t>
  </si>
  <si>
    <t>DSS Litvínov, p.o. - ÚIP 2024 - Nákup myčky nádobí s rekuperací a automatickým zdvihem Křížatecká 16</t>
  </si>
  <si>
    <t>DSS Litvínov, p.o. - ÚIP 2024 - Podlahový zvedák s váhou Zátiší 177</t>
  </si>
  <si>
    <t>DSS Litvínov, p.o. - ÚIP 2024 - Rekonstrukce koupelny na oddělení SUE Zátiší</t>
  </si>
  <si>
    <t>DSS Litvínov, p.o. - ÚIP 2024 - Revitalizace zahrady Zátiší 177-zahrada se smyslovými prvky</t>
  </si>
  <si>
    <t>DSS Litvínov, p.o. - ÚIP- Odvodnění výměníkové stanice, TZ budovy, Zátiší 177</t>
  </si>
  <si>
    <t>DSS Litvínov, p.o. - ÚIP- Pořízení 2 ks kávovarů pro STD-kavárna Jitřenka, kavárna La ponto</t>
  </si>
  <si>
    <t>DSS Litvínov, p.o. - ÚIP- Pořízení 2 ks traktorů s příslušenstvím pro pracoviště zátiší a Křížatecká</t>
  </si>
  <si>
    <t>DSS Litvínov, p.o. - ÚIP- Požárně bezpečnostní řešení stavby - Křížatecká 16 a Zátiší 177</t>
  </si>
  <si>
    <t>DSS Litvínov, p.o. - ÚIP- Projektová dokumentace - Areál DZR pro klienty s Alzheimerovou chorobou (domečky)</t>
  </si>
  <si>
    <t>DSS Litvínov, p.o. - ÚIP- Vybudování EPS - požární signalizace</t>
  </si>
  <si>
    <t>PDSS Dubí - Teplice  - ÚIP 2024- Nákup užitkového vozidla</t>
  </si>
  <si>
    <t>6601</t>
  </si>
  <si>
    <t>PDSS Dubí - Teplice  - ÚIP- Modernizace požárních uzávěrů včetně zárubní a automatických otvíračů - Dubí, Ruská 37/130</t>
  </si>
  <si>
    <t>PDSS Dubí - Teplice  - ÚIP- Nákup dodávkového automobilu</t>
  </si>
  <si>
    <t>PDSS Dubí - Teplice  - ÚIP- Nákup tunelové myčky včetně příslušenství - Na Výšině 494, Dubí</t>
  </si>
  <si>
    <t>PDSS Dubí - Teplice  - ÚIP- Vybudování elektronické protipožární signalizace - Dubí, Ruská 37/130</t>
  </si>
  <si>
    <t>PDSS Dubí -Teplice, p.o. -ÚIP- Vybudování tech. zázemí a skladu v bývalé prádelně - Ruská 37/130 Dubí</t>
  </si>
  <si>
    <t>Domov Brtníky - UIP - Pořízení devítimístného osobního vozidla - dofinancování</t>
  </si>
  <si>
    <t>1603</t>
  </si>
  <si>
    <t>Domov Brtníky - UIP - Pořízení osobního automobilu</t>
  </si>
  <si>
    <t>Domov Brtníky - UIP - Pořízení tepelných čerpadel - budova Brtníky č.p. 118 a budova kuchyně Brtníky</t>
  </si>
  <si>
    <t>Domov Brtníky - UIP - Výstavba fotovoltaické elektrárny - Brtníky - hospodářské objekty</t>
  </si>
  <si>
    <t>Domov Brtníky - UIP -Pořízení polohovacích postelí - CHB - Šluknov a Rumburk</t>
  </si>
  <si>
    <t xml:space="preserve">Domov Brtníky p.o.-UIP - Nákup a instalace elektrického stropního zvedacího systému s přímou kolejnicí včetně zvedací zvedací jednotky s asistenčním vakem </t>
  </si>
  <si>
    <t>Domov Brtníky p.o.-UIP - Nákup a instalace elektrického stropního zvedacího systému s přímou kolejnicí včetně zvedací zvedací jednotky s asistenčním vakem do prostoru domácnosti v objektu č.p. 281, Brtníky</t>
  </si>
  <si>
    <t>Domov Brtníky, p.o. - ÚIP 2024 - ,, Výměna 3 kusů kuchyňských linek - DOZP Velký Šenov čp. 98 (1 kus), CHB Rumburk čp. 1107/13 (2 kusy)"</t>
  </si>
  <si>
    <t>Domov Brtníky, p.o. - ÚIP 2024 - ,,Kontejnerový domek/zázemí pro terapeutické dílny v areálu Domova Brtníky"</t>
  </si>
  <si>
    <t>Domov Brtníky, p.o. - ÚIP 2024 - ,,Modernizace kuchyně v objektu čp. 119"</t>
  </si>
  <si>
    <t>Domov Brtníky, p.o. - ÚIP 2024 - ,,Nákup a instalace 3 kusů klimatizačních jednotek DOZP Velký Šenov čp. 98 (2 kusy) a Brtníky čp. 118 (1kus)"</t>
  </si>
  <si>
    <t>Domov Brtníky, p.o. - ÚIP 2024 - ,,Rekonstrukce dvou koupelen - DOZP Velký Šenov čp. 98</t>
  </si>
  <si>
    <t>Domov Brtníky, p.o. - ÚIP 2024 - ,,Výměna hydromasážní vany za vanu ošetřovatelskou"</t>
  </si>
  <si>
    <t>Domov Brtníky, p.o.-UIP - Nákup a instakace klimatizačních jednotek do objektů Velký Šenov  č.p. 98 a Brtníky č.p. 118</t>
  </si>
  <si>
    <t>Domov Brtníky, p.o.-UIP - Nákup a instalace 6 ks garážových vrat</t>
  </si>
  <si>
    <t>Domov Brtníky, p.o.-UIP - Nákup a realizace výstavby multismyslové místnosti - snoezelenu</t>
  </si>
  <si>
    <t>Domov Brtníky, p.o.-UIP - Pořízení ošetřovatelské vany pro imobilní klienty</t>
  </si>
  <si>
    <t>Domov Brtníky, p.o.-UIP - Pořízení plošiny do vozidla pro imobilní klienty</t>
  </si>
  <si>
    <t xml:space="preserve">Domov Brtníky, p.o.-UIP - Rekonstrukce 2 koupelen - Rumburk, Matějova 1107  </t>
  </si>
  <si>
    <t>Domov Brtníky, p.o.-UIP - Výstavba přístupového chodníku k čističce odpadních vod</t>
  </si>
  <si>
    <t xml:space="preserve">DOZP Oleška-Kamenice - ÚIP 2024 - Nákup 2 kusů automobilů </t>
  </si>
  <si>
    <t>1607</t>
  </si>
  <si>
    <t>DOZP Oleška-Kamenice - ÚIP 2024 - Sněhové zábrany na střechy ve středisku DOZP Stará Oleška</t>
  </si>
  <si>
    <t>DOZP Oleška-Kamenice, p.o. -ÚIP- Projektová dokumentace - Úprava zahrady u hlavníhoobjektu DOZP Česká Kamenice</t>
  </si>
  <si>
    <t>DOZP Oleška-Kamenice-ÚIP - Pořízení 2 ks blixerů</t>
  </si>
  <si>
    <t>ÚSP Snědovice, p.o.-UIP 2024 - ,,Rozšíření EPS na budově Ubytovna"</t>
  </si>
  <si>
    <t>3602</t>
  </si>
  <si>
    <t>ÚSP Snědovice, p.o.-UIP 2024 - ,,Vybudování plošiny na budobě Škola"</t>
  </si>
  <si>
    <t>ÚSP Snědovice, p.o.-UIP- Instalace zábradlí na vyhlídku</t>
  </si>
  <si>
    <t>ÚSP Snědovice, p.o.-UIP- Nákup 2 ks motomedů pro aktivní i pasivní pohyb těžce tělesně postižené uživatele</t>
  </si>
  <si>
    <t>ÚSP Snědovice, p.o.-UIP- Nákup starvovacího systému</t>
  </si>
  <si>
    <t>ÚSP Snědovice, p.o.-UIP- Sanace budovy - ubytovna</t>
  </si>
  <si>
    <t>ÚSP Snědovice, p.o.-UIP- Vybudování trenažerského bytu - kuchyně</t>
  </si>
  <si>
    <t>DSS Háj a N.Ves, p.o - ÚIP 2024 - Nákup automobilu s plošinou</t>
  </si>
  <si>
    <t>6603</t>
  </si>
  <si>
    <t>DSS Háj a N.Ves, p.o - ÚIP 2024 - Rozšíření EPS v objektu Háj u Duchcova</t>
  </si>
  <si>
    <t>DSS Háj a N.Ves, p.o -ÚIP- " Nákup 1 kusu zahradního traktoru - Háj u Duchcova"</t>
  </si>
  <si>
    <t>DSS Háj a N.Ves, p.o -ÚIP- " Vybudování únikové cesty z budovy č. 2"</t>
  </si>
  <si>
    <t>DSS Háj a N.Ves, p.o -ÚIP- "Havarijní uzavření přívodu plynu"</t>
  </si>
  <si>
    <t>DSS Háj a N.Ves, p.o -ÚIP- "Nákup serveru"</t>
  </si>
  <si>
    <t>DSS Háj a N.Ves, p.o -ÚIP- "Vybudování požární signalizace"</t>
  </si>
  <si>
    <t>DSS Háj a N.Ves, p.o -ÚIP- Odstranění nevyhovujícího stavu požárně bezpečnostních prvků - Háj u Duchcova</t>
  </si>
  <si>
    <t>DSS Háj a N.Ves, p.o -ÚIP- Odstranění nevyhovujícího stavu požárně bezpečnostních prvků - Nová Ves v Horách</t>
  </si>
  <si>
    <t>DSS Háj a N.Ves, p.o -ÚIP- PD - Rekonstrukce a přestavba budovy Nová Ves v Horách</t>
  </si>
  <si>
    <t>DSS Háj a N.Ves, p.o -ÚIP- Rozšíření příjezdové pozemní komunikace v areálu Háj u Duchcova</t>
  </si>
  <si>
    <t>DOZP Ústí nad Labem -ÚIP 2024 - ,,Rekonstrukce Všebořická 461/23, Ústí nad Labem"</t>
  </si>
  <si>
    <t>Odbor zdravotnictví</t>
  </si>
  <si>
    <t>KZ, a. s.- vyrovnávací platba plnění závazku veřejné služby (inv.dotace)</t>
  </si>
  <si>
    <t>231300</t>
  </si>
  <si>
    <t>12</t>
  </si>
  <si>
    <t>3522</t>
  </si>
  <si>
    <t>6316</t>
  </si>
  <si>
    <t>12240000360120104006</t>
  </si>
  <si>
    <t>Zdravotnická záchranná služba Ústeckého kraje</t>
  </si>
  <si>
    <t>7711</t>
  </si>
  <si>
    <t>3533</t>
  </si>
  <si>
    <t>Pořízení sanitních vozidel ZZS</t>
  </si>
  <si>
    <t>17968</t>
  </si>
  <si>
    <t>107</t>
  </si>
  <si>
    <t>17969</t>
  </si>
  <si>
    <t>ZZS ÚK - Dotace MZ (Podpora rozvoje a obnovy materiálně technického vybavení pro řešení krizových situací)</t>
  </si>
  <si>
    <t>35500</t>
  </si>
  <si>
    <t>Odbor dopravy a silničního hospodářství</t>
  </si>
  <si>
    <t>Akční plán - hlukové mapování</t>
  </si>
  <si>
    <t>13</t>
  </si>
  <si>
    <t>2212</t>
  </si>
  <si>
    <t>6119</t>
  </si>
  <si>
    <t>SÚS ÚK - investiční účelový příspěvek 2023</t>
  </si>
  <si>
    <t>0801</t>
  </si>
  <si>
    <t>SÚS ÚK - investiční účelový příspěvek 2024</t>
  </si>
  <si>
    <t>DSÚK - investiční účelový příspěvek</t>
  </si>
  <si>
    <t>0802</t>
  </si>
  <si>
    <t>2292</t>
  </si>
  <si>
    <t>Programové vybavení pro DÚK</t>
  </si>
  <si>
    <t>Odbor životního prostředí a zemědělství</t>
  </si>
  <si>
    <t>FVHŽP - Fond vodního hospodářství - rezerva</t>
  </si>
  <si>
    <t>236150</t>
  </si>
  <si>
    <t>14</t>
  </si>
  <si>
    <t>2399</t>
  </si>
  <si>
    <t>6901</t>
  </si>
  <si>
    <t>FVHŽP - vodní hospodářství - zhodnocovací účet</t>
  </si>
  <si>
    <t>236153</t>
  </si>
  <si>
    <t>FVHŽP - životní prostředí - zhodnocovací účet</t>
  </si>
  <si>
    <t>236154</t>
  </si>
  <si>
    <t>FVHŽP - Fond životního prostředí - rezerva</t>
  </si>
  <si>
    <t>236340</t>
  </si>
  <si>
    <t>3713</t>
  </si>
  <si>
    <t>Obec Kámen - "Kámen - splašková kanalizace"</t>
  </si>
  <si>
    <t>1027</t>
  </si>
  <si>
    <t>2321</t>
  </si>
  <si>
    <t>14220003100110201001</t>
  </si>
  <si>
    <t>FVHŽP - obec Černovice "ČOV Černovice"</t>
  </si>
  <si>
    <t>2005</t>
  </si>
  <si>
    <t>14220000250110201001</t>
  </si>
  <si>
    <t>Obec Radonice - "ČOV pro osadu Ždov"</t>
  </si>
  <si>
    <t>2035</t>
  </si>
  <si>
    <t>14220003090110201001</t>
  </si>
  <si>
    <t>FVH - obec Býčkovice - "Kanalizace a ČOV Býčkovice"</t>
  </si>
  <si>
    <t>3008</t>
  </si>
  <si>
    <t>14230003840110201001</t>
  </si>
  <si>
    <t>FVHŽP - obec Sedlec - "Splašková kanalizace a ČOV v obci Sedlec"</t>
  </si>
  <si>
    <t>3084</t>
  </si>
  <si>
    <t>14230003730110201001</t>
  </si>
  <si>
    <t>FVH - město Úštěk - "Úštěk, Údolní - odkanalizování nemovitostí - odvedení dešťových vod"</t>
  </si>
  <si>
    <t>3101</t>
  </si>
  <si>
    <t>14220003140110201001</t>
  </si>
  <si>
    <t>FVHŽP - obec Vrbičany "Vrbičany, ČOV - Intenzifikace na 500EO"</t>
  </si>
  <si>
    <t>3109</t>
  </si>
  <si>
    <t>14220003130110201001</t>
  </si>
  <si>
    <t>FVHŽP - obec Vinařice - "Vinařice - Divice, ČOV a podtlaková kanalizace"</t>
  </si>
  <si>
    <t>4066</t>
  </si>
  <si>
    <t>14230003740110201001</t>
  </si>
  <si>
    <t>FVH - město Žatec - "Trnovany - vodovod"</t>
  </si>
  <si>
    <t>4074</t>
  </si>
  <si>
    <t>14230003850110201001</t>
  </si>
  <si>
    <t>FVH - obec Malé Březno - "Modernizace a intenzifikace ČOV včetně souvisejících objektů v obci Malé Březno</t>
  </si>
  <si>
    <t>5017</t>
  </si>
  <si>
    <t>14230003870110201001</t>
  </si>
  <si>
    <t xml:space="preserve">FVH - obec Patokryje - "Patokryje - splašková kanalizace" </t>
  </si>
  <si>
    <t>5024</t>
  </si>
  <si>
    <t>14170005130110201001</t>
  </si>
  <si>
    <t>FVH - obec Kladruby - "ČOV Kladruby - navýšení kapacity"</t>
  </si>
  <si>
    <t>6013</t>
  </si>
  <si>
    <t>14240003040110201001</t>
  </si>
  <si>
    <t>FVHŽP - obec Malé Březno - "ČOV a kanalizace Malé Březno"</t>
  </si>
  <si>
    <t>7008</t>
  </si>
  <si>
    <t>14230003750110201001</t>
  </si>
  <si>
    <t>FVH - obec Řehlovice - "Zavedení vodovodního řádu z Košťova do místní části Nové Stadice"</t>
  </si>
  <si>
    <t>7015</t>
  </si>
  <si>
    <t>14240002990110201001</t>
  </si>
  <si>
    <t>FVH - obec Tisá - "Tisá - vodovod a kanalizace, směr Kačák - II. etapa (1.etapa)"</t>
  </si>
  <si>
    <t>7019</t>
  </si>
  <si>
    <t>14240002950110201001</t>
  </si>
  <si>
    <t>FVH - obec Velké Březno - "Velké Březno - Valtířov - přepojení odpadních vod"</t>
  </si>
  <si>
    <t>7023</t>
  </si>
  <si>
    <t>14230003860110201001</t>
  </si>
  <si>
    <t>FVHŽP - Sdružení obcí Panenský Týnec a Žerotín "Sdružení obcí Panenský Týnec a Žerotín pro stavbu kanalizace a ČOV EO 600"</t>
  </si>
  <si>
    <t>4408</t>
  </si>
  <si>
    <t>6349</t>
  </si>
  <si>
    <t>14190003090110201001</t>
  </si>
  <si>
    <t>FVHŽP - obec Polepy - "Rekonstrukce malé vodní nádrže Polepy - Encovany"</t>
  </si>
  <si>
    <t>3075</t>
  </si>
  <si>
    <t>2339</t>
  </si>
  <si>
    <t>14230003800110201001</t>
  </si>
  <si>
    <t>FVHŽP - město Třebenice - "Retenční recipient dešťové vody Lhota"</t>
  </si>
  <si>
    <t>3096</t>
  </si>
  <si>
    <t>14240000150110201001</t>
  </si>
  <si>
    <t>FVHŽP - obec Vchynice - "Revitalizace vodní nádrže Vchynice"</t>
  </si>
  <si>
    <t>3105</t>
  </si>
  <si>
    <t>14230003760110201001</t>
  </si>
  <si>
    <t>Obec Domoušice - "Rekonstrukce umělé vodní nádrže, Domoušice - 2. etapa"</t>
  </si>
  <si>
    <t>4014</t>
  </si>
  <si>
    <t>14220003110110201001</t>
  </si>
  <si>
    <t>Městys Ročov - "Obnova malé vodní nádrže, Dolní Ročov"</t>
  </si>
  <si>
    <t>4056</t>
  </si>
  <si>
    <t>14220003120110201001</t>
  </si>
  <si>
    <t>Program na podporu odpadového hospodářství obcí v ÚK</t>
  </si>
  <si>
    <t>00271</t>
  </si>
  <si>
    <t>FVHŽP - Podpora odpadového hospodářství obcí v ÚK</t>
  </si>
  <si>
    <t>3722</t>
  </si>
  <si>
    <t>Město Mikulášovice - "Mikulášovice - zřízení a modernizace veřejných sběrných míst"</t>
  </si>
  <si>
    <t>1041</t>
  </si>
  <si>
    <t>14230003410111101007</t>
  </si>
  <si>
    <t>Město Šluknov - "Nová kontejnerová stání na separovaný odpad ve Šluknově"</t>
  </si>
  <si>
    <t>1048</t>
  </si>
  <si>
    <t>14230003710111101007</t>
  </si>
  <si>
    <t>Obec Domašín - "Pořízení kontejnerových stání v místních částech obce Domašín"</t>
  </si>
  <si>
    <t>2006</t>
  </si>
  <si>
    <t>14230003640111101007</t>
  </si>
  <si>
    <t>Obec Málkov - "Málkov - vybudování veřejných sběrných stanovišť pro oddělený sběr složek komunálního odpadu"</t>
  </si>
  <si>
    <t>2023</t>
  </si>
  <si>
    <t>14220003030111101006</t>
  </si>
  <si>
    <t>Obec Křešice - "Vybudování polopodzemních kontejnerů na tříděný odpad"</t>
  </si>
  <si>
    <t>3045</t>
  </si>
  <si>
    <t>14230003660111101007</t>
  </si>
  <si>
    <t>Město Litoměřice - "Pořízení podzemního kontejnerového stání na Mírové náměstí, Litoměřice</t>
  </si>
  <si>
    <t>3055</t>
  </si>
  <si>
    <t>14230003400111101007</t>
  </si>
  <si>
    <t>Město Litoměřice - "Pořízení podzemního kontejnerového stání v ulici Liškova, Litoměřice"</t>
  </si>
  <si>
    <t>14230003390111101007</t>
  </si>
  <si>
    <t>Obec Mnetěš - "Obec Mnetěš - zlepšení třídění odpadu"</t>
  </si>
  <si>
    <t>3067</t>
  </si>
  <si>
    <t>14230003630111101007</t>
  </si>
  <si>
    <t>Město Roudnice nad Labem - "Polozapuštěné podzemní kontejnery v ulici Stadická"</t>
  </si>
  <si>
    <t>3083</t>
  </si>
  <si>
    <t>14230003300111101007</t>
  </si>
  <si>
    <t>Město Třebenice - sběrný dvůr Třebenice POH 2. výzva</t>
  </si>
  <si>
    <t>14180005120111101002</t>
  </si>
  <si>
    <t>Obec Žabovřesky nad Ohří - "Oprava části povrchu na sběrném dvoře v Žabovřeskách nad Ohří"</t>
  </si>
  <si>
    <t>3113</t>
  </si>
  <si>
    <t>14240000090111101007</t>
  </si>
  <si>
    <t>Obec Patokryje - "Sběrný dvůr odpadů v obci Patokryje"</t>
  </si>
  <si>
    <t>14220002700111101006</t>
  </si>
  <si>
    <t>Svazek obcí pro sběrné místo - "Sběrné místo pro obce Černčice, Obora u Loun"</t>
  </si>
  <si>
    <t>4410</t>
  </si>
  <si>
    <t>14230000050111101006</t>
  </si>
  <si>
    <t>Město Mikulášovice - "Mikulášovice - modernizace a dovybavení sběrného místa"</t>
  </si>
  <si>
    <t>3725</t>
  </si>
  <si>
    <t>14240002710111101008</t>
  </si>
  <si>
    <t>Obec Hora Svatého Šebestiána - "Pořízení techniky pro odpadové hospodářství"</t>
  </si>
  <si>
    <t>2008</t>
  </si>
  <si>
    <t>14230003540111101007</t>
  </si>
  <si>
    <t>Obec Hrušovany - "Zlepšení předcházení vzniku směsného komunálního odpadu v obci Hrušovany"</t>
  </si>
  <si>
    <t>2009</t>
  </si>
  <si>
    <t>14240000080111101007</t>
  </si>
  <si>
    <t>Město Kadaň - "Zlepšení možnosti třídění odpadů pro občany města"</t>
  </si>
  <si>
    <t>2014</t>
  </si>
  <si>
    <t>14230003510111101007</t>
  </si>
  <si>
    <t>Obec Libědice - "Vybavení sběrných míst"</t>
  </si>
  <si>
    <t>2021</t>
  </si>
  <si>
    <t>14230003340111101007</t>
  </si>
  <si>
    <t>Obec Libědice - "Velkoobjemový kontejner se střechou"</t>
  </si>
  <si>
    <t>14240002790111101008</t>
  </si>
  <si>
    <t>Obec Radonice - "Mostová váha u kompostárny"</t>
  </si>
  <si>
    <t>14230003200111101007</t>
  </si>
  <si>
    <t>Služby města Vejprty - "Rozšíření a zefektivnění systému sběru využitelných odpadů"</t>
  </si>
  <si>
    <t>2041</t>
  </si>
  <si>
    <t>14230003240111101007</t>
  </si>
  <si>
    <t>Obec Brňany - "Vybavení komunálním zařízením - kontejnery"</t>
  </si>
  <si>
    <t>3003</t>
  </si>
  <si>
    <t>14230003380111101007</t>
  </si>
  <si>
    <t>Obec Hrobce - "Lepší podmínky pro kompostování v obci Hrobce"</t>
  </si>
  <si>
    <t>3028</t>
  </si>
  <si>
    <t>14220002910111101006</t>
  </si>
  <si>
    <t>Obec Libkovice pod Řípem - "Pořízení výklopníku s kontejnerem a kátrovačky"</t>
  </si>
  <si>
    <t>3051</t>
  </si>
  <si>
    <t>14240002700111101008</t>
  </si>
  <si>
    <t>Město Libochovice - "Pořízení nákladního vozidla s hákovým nakladačem a pořízení vanových kontejnerů"</t>
  </si>
  <si>
    <t>3053</t>
  </si>
  <si>
    <t>14230000030111101006</t>
  </si>
  <si>
    <t>Obec Mlékojedy - "Mlékojedy třídí efektivně"</t>
  </si>
  <si>
    <t>3066</t>
  </si>
  <si>
    <t>14230003680111101007</t>
  </si>
  <si>
    <t>Obec Ploskovice - "Pořízení kontejnéru pro svoz bioodpadu a pořízení kompostérů pro občany obce"</t>
  </si>
  <si>
    <t>3073</t>
  </si>
  <si>
    <t>14230003260111101007</t>
  </si>
  <si>
    <t>Obec Slatina - "Velkoobjemové kontejnery pro oddělený sběr odpadů v obci Slatina"</t>
  </si>
  <si>
    <t>3086</t>
  </si>
  <si>
    <t>14230003550111101007</t>
  </si>
  <si>
    <t>Město Třebenice - "Pořízení svozového vozidla a kontejneru"</t>
  </si>
  <si>
    <t>14230003230111101007</t>
  </si>
  <si>
    <t>Obec Třebušín - "Modernizace systému sběru a svozu materiálové využitelných složek komunálního odpadu v obci Třebušín"</t>
  </si>
  <si>
    <t>3098</t>
  </si>
  <si>
    <t>14220002740111101006</t>
  </si>
  <si>
    <t>Obec Třebušín - "Kompostéry a čelní nakladač pro Třebušín"</t>
  </si>
  <si>
    <t>14240002680111101008</t>
  </si>
  <si>
    <t>Obec Třebušín - "Venkovní odpadkové koše na tříděné složky KO a sklopný vozík na svoz vytříděných složek KO z košů"</t>
  </si>
  <si>
    <t>14240002740111101008</t>
  </si>
  <si>
    <t>Město Úštěk - "Program pro podporu odpadového hospodářství obcí v Ústeckém kraji na období 2017 až 2025"</t>
  </si>
  <si>
    <t>14230003460111101007</t>
  </si>
  <si>
    <t>Obec Blšany u Loun - "Program pro podporu odpadového hospodářství obcí v Ústeckém kraji na období let 2017 až 2025"</t>
  </si>
  <si>
    <t>4005</t>
  </si>
  <si>
    <t>14230003350111101007</t>
  </si>
  <si>
    <t>Obec Obora - "Zlepšení a zefektivnění systému sběru tříděného odpadu v obci Obora"</t>
  </si>
  <si>
    <t>4043</t>
  </si>
  <si>
    <t>14240002920111101008</t>
  </si>
  <si>
    <t>Obec Proboštov - "Pořízení domácích kompostérů a velkoobjemového kontejneru na dřevo"</t>
  </si>
  <si>
    <t>6028</t>
  </si>
  <si>
    <t>14230003290111101007</t>
  </si>
  <si>
    <t>Obec Světec - "Vybavení sběrných míst kontejnery na tříděný odpad"</t>
  </si>
  <si>
    <t>6032</t>
  </si>
  <si>
    <t>14240002810111101008</t>
  </si>
  <si>
    <t>Obec Dolní Zálezly - "Rozšíření veřejných sběrných míst pro rekreační oblasti"</t>
  </si>
  <si>
    <t>7001</t>
  </si>
  <si>
    <t>14230003720111101007</t>
  </si>
  <si>
    <t>Statutární město Ústí nad Labem, MO Ústí nad Labem – město - "Pořízení svozového vozu na tříděný odpad"</t>
  </si>
  <si>
    <t>14230003250111101007</t>
  </si>
  <si>
    <t>Dobrovolný svazek obcí Chomutovsko - "Chomutovsko zlepšuje třídění odpadů - Březno, Hrušovany"</t>
  </si>
  <si>
    <t>2406</t>
  </si>
  <si>
    <t>14230003180111101007</t>
  </si>
  <si>
    <t>Dobrovolný svazek obcí Chomutovsko - "Chomutovsko zlepšuje třídění odpadu - Černovice, Strupčice"</t>
  </si>
  <si>
    <t>14230003190111101007</t>
  </si>
  <si>
    <t>Mikroregion Česká Kalifornie - "Mikrogerion Česká Kalifornie třídí lépe a efektivně"</t>
  </si>
  <si>
    <t>3406</t>
  </si>
  <si>
    <t>14230003320111101007</t>
  </si>
  <si>
    <t>PZ Triangle - rezerva</t>
  </si>
  <si>
    <t>1516</t>
  </si>
  <si>
    <t>0100</t>
  </si>
  <si>
    <t>3639</t>
  </si>
  <si>
    <t>00053</t>
  </si>
  <si>
    <t>SPZ Triangle-výstavba autobusových zastávek Sever III(Nexen)</t>
  </si>
  <si>
    <t>15150682570120101001</t>
  </si>
  <si>
    <t>SPZ Triangle-přezbrojení regulačních stanic plynu</t>
  </si>
  <si>
    <t>15150682580120101001</t>
  </si>
  <si>
    <t>SPZ Triangle-přezbrojení regulačních stanic plynu-zařízení</t>
  </si>
  <si>
    <t>SPZ Triangle-čistírna technologických odpadních vod</t>
  </si>
  <si>
    <t>15150682590120101001</t>
  </si>
  <si>
    <t>SPZ Triangle-prodloužení STL plynu II.etapa</t>
  </si>
  <si>
    <t>15150682690120101001</t>
  </si>
  <si>
    <t>SPZ Triangle-autobusové zastávky II.etapa</t>
  </si>
  <si>
    <t>15160000140120101001</t>
  </si>
  <si>
    <t>15200000080120101001</t>
  </si>
  <si>
    <t>SPZ Triangle-odstavná stání pro kamiony</t>
  </si>
  <si>
    <t>15200000190120101001</t>
  </si>
  <si>
    <t>Odbor podnikání, inovací a transformace</t>
  </si>
  <si>
    <t xml:space="preserve">hrazeno z Fondu podpor Ústeckého kraje </t>
  </si>
  <si>
    <t>Fond podpor Ústeckého kraje - individální dotace</t>
  </si>
  <si>
    <t>Individuální dotace</t>
  </si>
  <si>
    <t>00222</t>
  </si>
  <si>
    <t>Rezerva - Individuální dotace (FÚK)</t>
  </si>
  <si>
    <t>236600</t>
  </si>
  <si>
    <t>20</t>
  </si>
  <si>
    <t>Otto Urma, Pnětluky, Samoobslužná prodejna Pnětluky</t>
  </si>
  <si>
    <t>2141</t>
  </si>
  <si>
    <t>6312</t>
  </si>
  <si>
    <t>20240005490110501012</t>
  </si>
  <si>
    <t>Podkrušnohorské technické muzeum, o.p.s , Most, Financování spoluúčasti projektu OPST</t>
  </si>
  <si>
    <t>6321</t>
  </si>
  <si>
    <t>20240004680110501012</t>
  </si>
  <si>
    <t>Obec Měděnec, Rekonstrukce parkovišť v obci Měděnec</t>
  </si>
  <si>
    <t>2025</t>
  </si>
  <si>
    <t>3322</t>
  </si>
  <si>
    <t>20240003970110501012</t>
  </si>
  <si>
    <t>Město Žatec, HRADBY V ŽATCI - I. ETAPA</t>
  </si>
  <si>
    <t>20240003980110501012</t>
  </si>
  <si>
    <t>Město Krupka, Zpracování PD fasáda kostela Nanebevzetí P. Marie</t>
  </si>
  <si>
    <t>6016</t>
  </si>
  <si>
    <t>20240003870110501012</t>
  </si>
  <si>
    <t>Město Krupka, Přípojka NN - kostel Nanebevzetí Panny Marie</t>
  </si>
  <si>
    <t>20240003850110501012</t>
  </si>
  <si>
    <t>Město Krupka, Lávka pro zpřístupnění zříceniny hradu Kynšperk</t>
  </si>
  <si>
    <t>20240003830110501012</t>
  </si>
  <si>
    <t>Město Krupka, Zpracování PD- Revitalizace štoly Starý Martin</t>
  </si>
  <si>
    <t>20240003800110501012</t>
  </si>
  <si>
    <t>Sportovní klub dětí a mládeže Děčín, z.s., Materiálně technické zajištění akce - Pohár VČ</t>
  </si>
  <si>
    <t>20240001940110501012</t>
  </si>
  <si>
    <t>Krušnohorský klub, z.s., Osek, Krušnohorská bílá stopa- pořízení rolby</t>
  </si>
  <si>
    <t>20240001260110501012</t>
  </si>
  <si>
    <t>Salesiánská provincie Praha, Výtah pro živý dům</t>
  </si>
  <si>
    <t>6323</t>
  </si>
  <si>
    <t>20230001960110501011</t>
  </si>
  <si>
    <t>MRC Solution, s.r.o., Ústí nad Labem, Přesun Kolocafé a vybudování přípojek</t>
  </si>
  <si>
    <t>3429</t>
  </si>
  <si>
    <t>6313</t>
  </si>
  <si>
    <t>20240002240110501012</t>
  </si>
  <si>
    <t>Spolek Porta Bohemica Litochovice nad Labem, Centrum pro všechny - propojení generací</t>
  </si>
  <si>
    <t>20240003960110501012</t>
  </si>
  <si>
    <t>Naděje, Praha, Elektroauta pro Naději</t>
  </si>
  <si>
    <t>4379</t>
  </si>
  <si>
    <t>20240004200110501012</t>
  </si>
  <si>
    <t>Podpora na spolufinacování cyklostezky Česká Kamenice</t>
  </si>
  <si>
    <t>00323</t>
  </si>
  <si>
    <t>Cyklostezka Česká Kamenice – Kamenický Šenov</t>
  </si>
  <si>
    <t>2007</t>
  </si>
  <si>
    <t>1004</t>
  </si>
  <si>
    <t>07240002980110501012</t>
  </si>
  <si>
    <t>Podpora rozvoje infrastruktury v sociálni oblasti</t>
  </si>
  <si>
    <t>00328</t>
  </si>
  <si>
    <t>Rezerva - Podpora rozvoje infrastruktury v sociálni oblasti</t>
  </si>
  <si>
    <t>2011</t>
  </si>
  <si>
    <t>4399</t>
  </si>
  <si>
    <t>DP z FÚK - Podpora rozvoje infrastruktury v sociálni oblasti 2024 - Salesiánská provincie Praha, Víceúčelové hřiště pro pohybové aktivity dětí</t>
  </si>
  <si>
    <t>11250000040110501012</t>
  </si>
  <si>
    <t>DP z FÚK - Podpora rozvoje infrastruktury v sociálni oblasti 2024 - Město Šluknov - Zázemí pro volnočasové aktivity pro děti a mládež</t>
  </si>
  <si>
    <t>11240002960110501012</t>
  </si>
  <si>
    <t>DP z FÚK - Podpora rozvoje infrastruktury v sociálni oblasti 2024 - Charita Most - Rekonstrukce -Domov se zvláštním režimem</t>
  </si>
  <si>
    <t>11240002740110501012</t>
  </si>
  <si>
    <t xml:space="preserve">DP z FÚK - Podpora rozvoje infrastruktury v sociálni oblasti 2024 - Slunečnice,z.s. - Dům pro Slunečnici </t>
  </si>
  <si>
    <t>4359</t>
  </si>
  <si>
    <t>11240002910110501012</t>
  </si>
  <si>
    <t>DP z FÚK - Podpora rozvoje infrastruktury v sociálni oblasti 2024 - Dobrovolnické centrum,z.s. - Nové zázemí SAS pro rodiny s dětmi</t>
  </si>
  <si>
    <t>4371</t>
  </si>
  <si>
    <t>11250000030110501012</t>
  </si>
  <si>
    <t>Podpora vytváření podmínek pro uspokojování potřeb občanů v oblasti rozvoje zdraví</t>
  </si>
  <si>
    <t>00265</t>
  </si>
  <si>
    <t>ID_Podpora vytváření podmínek pro uspokojování potřeb občanů v oblasti rozvoje zdraví</t>
  </si>
  <si>
    <t>2012</t>
  </si>
  <si>
    <t>3599</t>
  </si>
  <si>
    <t>Město Kadaň_Podpora vytváření podmínek pro uspokojování potřeb občanů v oblasti rozvoje zdraví</t>
  </si>
  <si>
    <t>12240000380110502005</t>
  </si>
  <si>
    <t>Město Žatec_Podpora vytváření podmínek pro uspokojování potřeb občanů v oblasti rozvoje zdraví</t>
  </si>
  <si>
    <t>12240000390110502005</t>
  </si>
  <si>
    <t>Město Duchcov_Podpora vytváření podmínek pro uspokojování potřeb občanů v oblasti rozvoje zdraví</t>
  </si>
  <si>
    <t>6006</t>
  </si>
  <si>
    <t>20230002340110502004</t>
  </si>
  <si>
    <t>Fond podpor Ústeckého kraje - programové dotace</t>
  </si>
  <si>
    <t>Podpora přípravy projektových záměrů v Ústeckém kraji</t>
  </si>
  <si>
    <t>00246</t>
  </si>
  <si>
    <t>Obec Boleboř, Vrt lesní školka</t>
  </si>
  <si>
    <t>236650</t>
  </si>
  <si>
    <t>2003</t>
  </si>
  <si>
    <t>1039</t>
  </si>
  <si>
    <t>20240001100111019003</t>
  </si>
  <si>
    <t>Obec Březno, Zpracování PD inženýrských sítí, komunikace pro RD</t>
  </si>
  <si>
    <t>2004</t>
  </si>
  <si>
    <t>20230004300111019003</t>
  </si>
  <si>
    <t>Městys Cítoliby, Projektová dokumentace rekonstrukce ulice Ke Hřišti</t>
  </si>
  <si>
    <t>4008</t>
  </si>
  <si>
    <t>20240000910111019003</t>
  </si>
  <si>
    <t>Obec Koštice, Projektová dokumentace - Říční ulice Koštice</t>
  </si>
  <si>
    <t>4023</t>
  </si>
  <si>
    <t>20230004220111019003</t>
  </si>
  <si>
    <t>Město Vroutek, Oprava místní komunikace kolem bytových domů, Mlýnce</t>
  </si>
  <si>
    <t>4068</t>
  </si>
  <si>
    <t>20230004390111019003</t>
  </si>
  <si>
    <t>Obec Janská, Janská - chodník podél III/25860</t>
  </si>
  <si>
    <t>1022</t>
  </si>
  <si>
    <t>2219</t>
  </si>
  <si>
    <t>20240000430111019003</t>
  </si>
  <si>
    <t>Obec Srbská Kamenice, Srbská Kamenice-zřízení odstavné plochy p.č. 2128</t>
  </si>
  <si>
    <t>1045</t>
  </si>
  <si>
    <t>20240000820111019003</t>
  </si>
  <si>
    <t>Obec Staré Křečany, Parkoviště a doplnění autobusového zálivu</t>
  </si>
  <si>
    <t>1046</t>
  </si>
  <si>
    <t>20240000620111019003</t>
  </si>
  <si>
    <t>Obec Velká Bukovina, Projektová dokumentace na chodník v Karlovce</t>
  </si>
  <si>
    <t>1053</t>
  </si>
  <si>
    <t>20240000290111019003</t>
  </si>
  <si>
    <t>Město Verneřice, Parkování u bytových domů</t>
  </si>
  <si>
    <t>1055</t>
  </si>
  <si>
    <t>20240000260111019003</t>
  </si>
  <si>
    <t>Obec Údlice, Chodník Údlice - Přečaply</t>
  </si>
  <si>
    <t>2039</t>
  </si>
  <si>
    <t>20240000840111019003</t>
  </si>
  <si>
    <t>Město Blšany, PD Zvýšení bezpečnosti dopravy Liběšovice</t>
  </si>
  <si>
    <t>4004</t>
  </si>
  <si>
    <t>20240000670111019003</t>
  </si>
  <si>
    <t>Obec Libočany, PD - Rekonstrukce ulic a zkapacitnění parkovacích míst</t>
  </si>
  <si>
    <t>4031</t>
  </si>
  <si>
    <t>20240000930111019003</t>
  </si>
  <si>
    <t>Obec Klíny, PD chodníku a zpevněné plochy pro parkování Klíny</t>
  </si>
  <si>
    <t>5009</t>
  </si>
  <si>
    <t>20240001090111019003</t>
  </si>
  <si>
    <t>Obec Přestanov, Projektová příprava - Bezpečně v Přestanově</t>
  </si>
  <si>
    <t>7013</t>
  </si>
  <si>
    <t>20240000800111019003</t>
  </si>
  <si>
    <t>Obec Velemín, PD na nové vodárny v obcích Kletečná a Boreč</t>
  </si>
  <si>
    <t>3103</t>
  </si>
  <si>
    <t>2310</t>
  </si>
  <si>
    <t>20230004340111019003</t>
  </si>
  <si>
    <t>Obec Deštnice, VODOVOD SÁDEK - PROJEKTOVÁ DOKUMENTACE</t>
  </si>
  <si>
    <t>4012</t>
  </si>
  <si>
    <t>20240000950111019003</t>
  </si>
  <si>
    <t>Město Chřibská, PD - Splašková kanalizace Horní Chřibská/KP</t>
  </si>
  <si>
    <t>1019</t>
  </si>
  <si>
    <t>20240001040111019003</t>
  </si>
  <si>
    <t>Obec Ploskovice, PD- Rozšíření stoky splaškové kanalizace</t>
  </si>
  <si>
    <t>20240000780111019003</t>
  </si>
  <si>
    <t>Obec Opočno, Odkanalizování a čištění odpadních vod z obce Opočno</t>
  </si>
  <si>
    <t>4045</t>
  </si>
  <si>
    <t>20240000420111019003</t>
  </si>
  <si>
    <t>Obec Strupčice, PD na akci Revitalizace toku a břehů potoka Srpiny ve Strupčicích</t>
  </si>
  <si>
    <t>2038</t>
  </si>
  <si>
    <t>2333</t>
  </si>
  <si>
    <t>20240000680111019003</t>
  </si>
  <si>
    <t>Obec Růžová, Revitalizace území v okolí biotopu</t>
  </si>
  <si>
    <t>1043</t>
  </si>
  <si>
    <t>2341</t>
  </si>
  <si>
    <t>20240000280111019003</t>
  </si>
  <si>
    <t>Obec Oleško, Projektová dokumentace - revitalizace vodní nádrže</t>
  </si>
  <si>
    <t>3071</t>
  </si>
  <si>
    <t>20240000700111019003</t>
  </si>
  <si>
    <t>Obec Petrohrad, Finklův rybník - odbahnění a stabilizace ostrova</t>
  </si>
  <si>
    <t>4048</t>
  </si>
  <si>
    <t>20230004240111019003</t>
  </si>
  <si>
    <t>Obec Hrobce, Modrozelená infrastruktura v Hrobcích a Rohatcích</t>
  </si>
  <si>
    <t>20240001030111019003</t>
  </si>
  <si>
    <t>Obec Dolní Podluží, Projekt elektroinstalace objektu čp. 299 ZŠ</t>
  </si>
  <si>
    <t>1009</t>
  </si>
  <si>
    <t>20240000320111019003</t>
  </si>
  <si>
    <t>Město Dolní Poustevna, Dokumentace plánu rozvoje - investice školství</t>
  </si>
  <si>
    <t>1011</t>
  </si>
  <si>
    <t>3119</t>
  </si>
  <si>
    <t>20240000610111019003</t>
  </si>
  <si>
    <t>Obec Holedeč, Kostel Holedeč - oprava krovu a střechy</t>
  </si>
  <si>
    <t>4015</t>
  </si>
  <si>
    <t>20240000740111019003</t>
  </si>
  <si>
    <t>Obec Velemyšleves, Projekt statického zabezpečení objektů</t>
  </si>
  <si>
    <t>4064</t>
  </si>
  <si>
    <t>20240001110111019003</t>
  </si>
  <si>
    <t>Obec Malá Veleň, Architektonická studie pro KD Malá Veleň</t>
  </si>
  <si>
    <t>1036</t>
  </si>
  <si>
    <t>3392</t>
  </si>
  <si>
    <t>20240001140111019003</t>
  </si>
  <si>
    <t>Obec Domoušice, Prováděcí PD - rekonstrukce č.p. 92 - 1. etapa</t>
  </si>
  <si>
    <t>20240001130111019003</t>
  </si>
  <si>
    <t>Městys Nepomyšl, PD - výstavba multifunkčního hřiště Nepomyšl</t>
  </si>
  <si>
    <t>4039</t>
  </si>
  <si>
    <t>3412</t>
  </si>
  <si>
    <t>20240001150111019003</t>
  </si>
  <si>
    <t>Obec Nová Ves v Horách, Projektová dokumentace Rekonstruce Sokolovny</t>
  </si>
  <si>
    <t>5022</t>
  </si>
  <si>
    <t>20230004370111019003</t>
  </si>
  <si>
    <t>Obec Háj u Duchcova, Sokolovna Háj u Duchcova - rekonstrukce a modernizace křídla 2</t>
  </si>
  <si>
    <t>6007</t>
  </si>
  <si>
    <t>20240001000111019003</t>
  </si>
  <si>
    <t>Obec Tisá, Multifunkční sportovní hřiště v Tisé</t>
  </si>
  <si>
    <t>20240001120111019003</t>
  </si>
  <si>
    <t>Městys Slavětín, Revitalizace č.p. 12 ve Slavětíně</t>
  </si>
  <si>
    <t>4057</t>
  </si>
  <si>
    <t>20240000270111019003</t>
  </si>
  <si>
    <t>Město Mikulášovice, Mikulášovice - zpracování projektové dokumentace</t>
  </si>
  <si>
    <t>20240001060111019003</t>
  </si>
  <si>
    <t>Obec Křešice, PD - objekt bývalého kina Křešice</t>
  </si>
  <si>
    <t>20240000970111019003</t>
  </si>
  <si>
    <t>Obec Lhotka nad Labem, Návrh studie pro objekt č.p. 4 a pozemek 26/1</t>
  </si>
  <si>
    <t>3048</t>
  </si>
  <si>
    <t>20240001180111019003</t>
  </si>
  <si>
    <t>Město Kryry, DPS Komunitní centrum Kryry</t>
  </si>
  <si>
    <t>4026</t>
  </si>
  <si>
    <t>20230004230111019003</t>
  </si>
  <si>
    <t>Obec Očihov, Odpočinková zóna Žáčkovna Očihov</t>
  </si>
  <si>
    <t>4044</t>
  </si>
  <si>
    <t>20240001070111019003</t>
  </si>
  <si>
    <t>Město Mašťov, Projektová dokumentace - infrastruktura pro 24 RD</t>
  </si>
  <si>
    <t>2024</t>
  </si>
  <si>
    <t>3611</t>
  </si>
  <si>
    <t>20230004210111019003</t>
  </si>
  <si>
    <t>Obec Veselé, Vestavba 3 bj. v objektu čp. 153 v obci Veselé</t>
  </si>
  <si>
    <t>1056</t>
  </si>
  <si>
    <t>3612</t>
  </si>
  <si>
    <t>20240000790111019001</t>
  </si>
  <si>
    <t>Město Vejprty, Rekonstrukce objektu Martinská</t>
  </si>
  <si>
    <t>20240000770111019003</t>
  </si>
  <si>
    <t>Město Výsluní, PD-přestavba/rekonstrukce části budovy čp. 100 Výsl.</t>
  </si>
  <si>
    <t>2047</t>
  </si>
  <si>
    <t>20240000340111019003</t>
  </si>
  <si>
    <t>Obec Prackovice nad Labem, Stavební úpravy objektu čp. 124, Prackovice n/L</t>
  </si>
  <si>
    <t>3076</t>
  </si>
  <si>
    <t>20230004180111019003</t>
  </si>
  <si>
    <t>Obec Libořice, Revitalizace objektu bývalé ubytovny Libořice</t>
  </si>
  <si>
    <t>4032</t>
  </si>
  <si>
    <t>20240000600111019003</t>
  </si>
  <si>
    <t>Obec Nové Sedlo, PD - bytový dům čp. 31 v Novém Sedle</t>
  </si>
  <si>
    <t>4042</t>
  </si>
  <si>
    <t>20240000810111019003</t>
  </si>
  <si>
    <t>Obec Louka u Litvínova, Rekonstrukce bytového domu č.p. 90, Louka u Litvínova</t>
  </si>
  <si>
    <t>5015</t>
  </si>
  <si>
    <t>20240000360111019003</t>
  </si>
  <si>
    <t>Obec Libkovice nad Řípem, Projekt na rekonstrukci VO v Libkovicích p.Ř.</t>
  </si>
  <si>
    <t>3631</t>
  </si>
  <si>
    <t>20230004320111019003</t>
  </si>
  <si>
    <t>Obec Bystřany, Modernizace veřejného osvětlení obce Bystřany</t>
  </si>
  <si>
    <t>6003</t>
  </si>
  <si>
    <t>20240000870111019003</t>
  </si>
  <si>
    <t>Obec Pesvice, Kompletní pasportizace obce Pesvice</t>
  </si>
  <si>
    <t>2032</t>
  </si>
  <si>
    <t>20240000850111019003</t>
  </si>
  <si>
    <t>Obec Černouček, Rekonstrukce části objektu s obchodem čp. 23</t>
  </si>
  <si>
    <t>3013</t>
  </si>
  <si>
    <t>20240000720111019003</t>
  </si>
  <si>
    <t>Obec Dušníky, Dušníky - Příprava projektového záměru</t>
  </si>
  <si>
    <t>3022</t>
  </si>
  <si>
    <t>20240000920111019003</t>
  </si>
  <si>
    <t>Obec Kleneč, Kleneč - Podpora přípravy projektového záměru</t>
  </si>
  <si>
    <t>3041</t>
  </si>
  <si>
    <t>20240001160111019003</t>
  </si>
  <si>
    <t>Obec Třebušín, Studie revitalizace Horní návsi v obci Třebušín</t>
  </si>
  <si>
    <t>20240000330111019003</t>
  </si>
  <si>
    <t>Obec Úpohlavy, Pořízení PD - Multifunkční centrum Úpohlavy</t>
  </si>
  <si>
    <t>3099</t>
  </si>
  <si>
    <t>20240000980111019003</t>
  </si>
  <si>
    <t>Obec Vražkov, Vražkov - Podpora přípravy projektového záměru</t>
  </si>
  <si>
    <t>3107</t>
  </si>
  <si>
    <t>20240001170111019003</t>
  </si>
  <si>
    <t>Obec Židovice, Židovice - Podpora přípravy projektového záměru</t>
  </si>
  <si>
    <t>3115</t>
  </si>
  <si>
    <t>20230004380111019003</t>
  </si>
  <si>
    <t>Obec Čeradice, Rekonstrukce budovy čp. 41 - projektové činnosti</t>
  </si>
  <si>
    <t>4009</t>
  </si>
  <si>
    <t>20230004170111019003</t>
  </si>
  <si>
    <t>Městys Panenský Týnec, Projektová příprava Panenský Týnec č.p. 7</t>
  </si>
  <si>
    <t>4046</t>
  </si>
  <si>
    <t>20230004350111019003</t>
  </si>
  <si>
    <t>Obec Velké Březno, Architektonická studie Obecní dům a náměstí VB</t>
  </si>
  <si>
    <t>20230004330111019003</t>
  </si>
  <si>
    <t>Město Chabařovice, PD Rekonstrukce sběrného dvora v Chabařovicích</t>
  </si>
  <si>
    <t>7004</t>
  </si>
  <si>
    <t>20240001080111019003</t>
  </si>
  <si>
    <t>Obec Výškov, Revitalizace parku Výškov</t>
  </si>
  <si>
    <t>4071</t>
  </si>
  <si>
    <t>3745</t>
  </si>
  <si>
    <t>20230004360111019003</t>
  </si>
  <si>
    <t>Obec Chudoslavice, PD - Rekonstrukce hasičské zbrojnice Chudoslavice</t>
  </si>
  <si>
    <t>3035</t>
  </si>
  <si>
    <t>5519</t>
  </si>
  <si>
    <t>20240000900111019003</t>
  </si>
  <si>
    <t>Obec Skršín, Rekonstrukce objektu občanské vybavenosti Skršín</t>
  </si>
  <si>
    <t>5026</t>
  </si>
  <si>
    <t>20230004190111019003</t>
  </si>
  <si>
    <t>Obec Žabovřesky nad Ohří, PD- rekonstrukce budovy obecního úřadu</t>
  </si>
  <si>
    <t>6171</t>
  </si>
  <si>
    <t>20240000400111019003</t>
  </si>
  <si>
    <t>Obec Havraň, OÚ Havraň, stavební úpravy a energetické úspory</t>
  </si>
  <si>
    <t>5006</t>
  </si>
  <si>
    <t>20230004310111019003</t>
  </si>
  <si>
    <t>Podpora začínajících podnikatelů v ÚK</t>
  </si>
  <si>
    <t>00333</t>
  </si>
  <si>
    <t>Rezerva - Podpora začínajících podnikatelů v ÚK</t>
  </si>
  <si>
    <t>PZP-Petrovičová Lucie, Dis., Litoměřice, Vybavení ordinace dentální hygieny</t>
  </si>
  <si>
    <t>20240007070111001009</t>
  </si>
  <si>
    <t>PZP-Štůla Jan,  Krásný Dvůr, Univerzální oblouková hala pro živočišnou výrobu</t>
  </si>
  <si>
    <t>20240007100111001009</t>
  </si>
  <si>
    <t>PZP-Kolářová Martina, Mgr., Řehlovice, Kolotočka</t>
  </si>
  <si>
    <t>20240007130111001009</t>
  </si>
  <si>
    <t>PZP-Macíček Petr, Ing., Bohušovice nad Ohří, Topenář, Vodoinstalatér v Ústeckém kraji</t>
  </si>
  <si>
    <t>20240007150111001009</t>
  </si>
  <si>
    <t>PZP- Kaiser Pavel, Bc.,  Místo, dovybavení zážitkového ubytování</t>
  </si>
  <si>
    <t>20240007160111001009</t>
  </si>
  <si>
    <t>PZP-Lorenc Václav, Mšené-lázně, Zadržení vody v krajině- radličkový kypřič</t>
  </si>
  <si>
    <t>20240007210111001009</t>
  </si>
  <si>
    <t>PZP- Minařík Vít, Děčín , Koupě nového diskového žacího stroje</t>
  </si>
  <si>
    <t>20240007220111001009</t>
  </si>
  <si>
    <t>PZP-Razáková Terezie, Žabovřesky nad Ohří, Inseminace koní</t>
  </si>
  <si>
    <t>20240007240111001009</t>
  </si>
  <si>
    <t>PZP-Krampla Filip, MgA., Litoměřice, Inovace truhlářské výroby pomocí CNC stroje</t>
  </si>
  <si>
    <t>20240007340111001009</t>
  </si>
  <si>
    <t>PZP-Koukolová Pavlína, Bc., Ústí nad Labem, Založení a provoz keramického ateliéru "DÍLNA LABÍNA"</t>
  </si>
  <si>
    <t>20240007250111001009</t>
  </si>
  <si>
    <t>PZP- Fröhlich Jakub,  Volevčice, Nákup strojního vybavení</t>
  </si>
  <si>
    <t>20240007330111001009</t>
  </si>
  <si>
    <t>Program podpory Jednotek sborů dobrovolných hasičů obcí</t>
  </si>
  <si>
    <t>00022</t>
  </si>
  <si>
    <t>rezerva - dotační program pro Jednotky sboru dobrovolných hasičů obcí</t>
  </si>
  <si>
    <t>Program podpory JSDHO a IZS - město Česká Kamenice - vybavení městské policie</t>
  </si>
  <si>
    <t>5311</t>
  </si>
  <si>
    <t>04240001030111002007</t>
  </si>
  <si>
    <t>Program podpory JSDHO a IZS - obec Hřensko - kamerový systém pro městskou policii</t>
  </si>
  <si>
    <t>1017</t>
  </si>
  <si>
    <t>04240001060111002007</t>
  </si>
  <si>
    <t>Program podpory JSDHO a IZS - město Jílové - kamerový systém městské policie</t>
  </si>
  <si>
    <t>1024</t>
  </si>
  <si>
    <t>04240000970111002007</t>
  </si>
  <si>
    <t>Program podpory JSDHO a IZS - město Rumburk - nový kamerový bod městské policie</t>
  </si>
  <si>
    <t>1042</t>
  </si>
  <si>
    <t>04240001040111002007</t>
  </si>
  <si>
    <t>Program podpory JSDHO a IZS - město Jirkov - vozidlo zvláštního určení městské policie</t>
  </si>
  <si>
    <t>2013</t>
  </si>
  <si>
    <t>04240001120111002007</t>
  </si>
  <si>
    <t>Program podpory JSDHO a IZS - město Libochovice - vybavení strážníků městské policie</t>
  </si>
  <si>
    <t>04240000980111002007</t>
  </si>
  <si>
    <t>Program podpory JSDHO a IZS - město Litoměřice - server a licence pro kamerový systém městské policie</t>
  </si>
  <si>
    <t>04240001070111002007</t>
  </si>
  <si>
    <t>Program podpory JSDHO a IZS - město Roudnice n. L. - reko kamerového systému městské policie</t>
  </si>
  <si>
    <t>04240001080111002007</t>
  </si>
  <si>
    <t>Program podpory JSDHO a IZS - město Štětí - dopravní automobil městské policie</t>
  </si>
  <si>
    <t>3092</t>
  </si>
  <si>
    <t>04240001140111002007</t>
  </si>
  <si>
    <t>Program podpory JSDHO a IZS - město Třebenice - vybavení strážníků městské policie</t>
  </si>
  <si>
    <t>04240000900111002007</t>
  </si>
  <si>
    <t>Program podpory JSDHO a IZS - městys Cítoliby - vozidlo pro OP</t>
  </si>
  <si>
    <t>04240001090111002007</t>
  </si>
  <si>
    <t>Program podpory JSDHO a IZS - město Žatec - bezpečný strážník</t>
  </si>
  <si>
    <t>04240001130111002007</t>
  </si>
  <si>
    <t>Program podpory JSDHO a IZS- Litvínov - nákup motocyklu pro městskou policii</t>
  </si>
  <si>
    <t>5013</t>
  </si>
  <si>
    <t>04240001100111002007</t>
  </si>
  <si>
    <t>Program podpory JSDHO a IZS - město Dubí - kamerový systém a vybavení městské policie</t>
  </si>
  <si>
    <t>6005</t>
  </si>
  <si>
    <t>04240000950111002007</t>
  </si>
  <si>
    <t>Program podpory JSDHO a IZS - město Košťany - vybavení strážníků a služebny městské policie</t>
  </si>
  <si>
    <t>6015</t>
  </si>
  <si>
    <t>04240000940111002007</t>
  </si>
  <si>
    <t>Program podpory JSDHO a IZS - město Krupka - ochrana osob a majetku městské policie</t>
  </si>
  <si>
    <t>04240001050111002007</t>
  </si>
  <si>
    <t>Program podpory JSDHO a IZS - obec Proboštov - kamerový systém a vybavení městské policie</t>
  </si>
  <si>
    <t>04240000960111002007</t>
  </si>
  <si>
    <t>Program podpory JSDHO a IZS - město Teplice - vozidlo pro městskou policii</t>
  </si>
  <si>
    <t>6033</t>
  </si>
  <si>
    <t>04240001110111002007</t>
  </si>
  <si>
    <t>Program podpory JSDHO a IZS - město Česká Kamenice - vybavení JSDH</t>
  </si>
  <si>
    <t>04240002120111002007</t>
  </si>
  <si>
    <t>Program podpory JSDHO a IZS - město Děčín - nová CAS pro Staré Město</t>
  </si>
  <si>
    <t>1005</t>
  </si>
  <si>
    <t>04240000340111002007</t>
  </si>
  <si>
    <t>Program podpory JSDHO a IZS - město Děčín - ochranné prostředky Boletice</t>
  </si>
  <si>
    <t>04240001940111002007</t>
  </si>
  <si>
    <t>Program podpory JSDHO a IZS - město Děčín - ochranné prostředky Horní Žleb</t>
  </si>
  <si>
    <t>04240001580111002007</t>
  </si>
  <si>
    <t>Program podpory JSDHO a IZS-obec Dolní Podluží - nová CAS</t>
  </si>
  <si>
    <t>04240000250111002007</t>
  </si>
  <si>
    <t>Program podpory JSDHO a IZS - město Jílové - nová CAS</t>
  </si>
  <si>
    <t>04240000310111002007</t>
  </si>
  <si>
    <t xml:space="preserve">Program podpory JSDHO a IZS - město Krásná Lípa - vybavení JSDH </t>
  </si>
  <si>
    <t>1028</t>
  </si>
  <si>
    <t>04240001300111002007</t>
  </si>
  <si>
    <t>Program podpory JSDHO a IZS - obec Labská Stráň - nový dopravní automobil</t>
  </si>
  <si>
    <t>1032</t>
  </si>
  <si>
    <t>04240000400111002007</t>
  </si>
  <si>
    <t>Program podpory JSDHO a IZS - město Rumburk - technické vybavení JSDH</t>
  </si>
  <si>
    <t>04240002100111002007</t>
  </si>
  <si>
    <t>Program podpory JSDHO a IZS - obec Velká Bukovina - požární zbrojnice</t>
  </si>
  <si>
    <t>04240000370111002007</t>
  </si>
  <si>
    <t>Program podpory JSDHO a IZS - obec Černovice - nová CAS</t>
  </si>
  <si>
    <t>04240000320111002007</t>
  </si>
  <si>
    <t>Program podpory JSDHO a IZS - město Jirkov - vybavení JSDH - INV</t>
  </si>
  <si>
    <t>04240001480111002007</t>
  </si>
  <si>
    <t>Program podpory JSDHO a IZS - město Kadaň - modernizace radiostanic</t>
  </si>
  <si>
    <t>04240001890111002007</t>
  </si>
  <si>
    <t>Program podpory JSDHO a IZS - město Mašťov - nová CAS</t>
  </si>
  <si>
    <t>04240000260111002007</t>
  </si>
  <si>
    <t>Program podpory JSDHO a IZS - obec Pětipsy - dopravní automobil</t>
  </si>
  <si>
    <t>2033</t>
  </si>
  <si>
    <t>04240000410111002007</t>
  </si>
  <si>
    <t xml:space="preserve">Program podpory JSDHO a IZS - městys Brozany n. Ohří - vybavení jednotky </t>
  </si>
  <si>
    <t>3004</t>
  </si>
  <si>
    <t>04240001310111002007</t>
  </si>
  <si>
    <t>Program podpory JSDHO a IZS - obec Chotiměř - vybavení JSDH</t>
  </si>
  <si>
    <t>3033</t>
  </si>
  <si>
    <t>04220001420111002005</t>
  </si>
  <si>
    <t xml:space="preserve">Program podpory JSDHO a IZS - obec Klapý - vybavení JSDH </t>
  </si>
  <si>
    <t>3039</t>
  </si>
  <si>
    <t>04240001710111002007</t>
  </si>
  <si>
    <t>Program podpory JSDHO a IZS - obec Lukavec - hasičská zbrojnice</t>
  </si>
  <si>
    <t>3059</t>
  </si>
  <si>
    <t>04240000390111002007</t>
  </si>
  <si>
    <t>Program podpory JSDHO a IZS - obec Mšené Lázně - dopravní automobil</t>
  </si>
  <si>
    <t>3068</t>
  </si>
  <si>
    <t>04240000420111002007</t>
  </si>
  <si>
    <t>Program podpory JSDHO a IZS - město Štětí - nová CAS</t>
  </si>
  <si>
    <t>04240000350111002007</t>
  </si>
  <si>
    <t xml:space="preserve">Program podpory JSDHO a IZS - městys Cítoliby - vybavení JSDHO </t>
  </si>
  <si>
    <t>04240001210111002007</t>
  </si>
  <si>
    <t xml:space="preserve">Program podpory JSDHO a IZS - obec Domoušice - vybavení JSDH </t>
  </si>
  <si>
    <t>04240001650111002007</t>
  </si>
  <si>
    <t>Program podpory JSDHO a IZS - obec Krásný Dvůr - nová CAS</t>
  </si>
  <si>
    <t>4025</t>
  </si>
  <si>
    <t>04240000300111002007</t>
  </si>
  <si>
    <t>Program podpory JSDHO a IZS- obec Líšťany - vybavení (technické a osobní ochranné prostředky)</t>
  </si>
  <si>
    <t>4035</t>
  </si>
  <si>
    <t>04240002160111002007</t>
  </si>
  <si>
    <t>Program podpory JSDHO a IZS - obec Obora - nový PH pro JSDH</t>
  </si>
  <si>
    <t>04240002060111002007</t>
  </si>
  <si>
    <t xml:space="preserve">Program podpory JSDHO a IZS - obec Petrohrad - vybavení JSDH </t>
  </si>
  <si>
    <t>04240002050111002007</t>
  </si>
  <si>
    <t>Program podpory JSDHO a IZS - obec Počedělice - automobil pro JSDH</t>
  </si>
  <si>
    <t>4051</t>
  </si>
  <si>
    <t>04240000380111002007</t>
  </si>
  <si>
    <t>Program podpory JSDHO a IZS - obec Tuchořice - vybavení JSDH</t>
  </si>
  <si>
    <t>4062</t>
  </si>
  <si>
    <t>04240002070111002007</t>
  </si>
  <si>
    <t>Program podpory JSDHO a IZS - obec Veltěže - automobil pro JSDH</t>
  </si>
  <si>
    <t>4065</t>
  </si>
  <si>
    <t>04240000360111002007</t>
  </si>
  <si>
    <t>Program podpory JSDHO a IZS - město Most - hasičská cisterna</t>
  </si>
  <si>
    <t>5021</t>
  </si>
  <si>
    <t>04240000330111002007</t>
  </si>
  <si>
    <t>Program podpory JSDHO a IZS- Obrnice - ochranné prostředky pro JSDH</t>
  </si>
  <si>
    <t>5023</t>
  </si>
  <si>
    <t>04240001560111002007</t>
  </si>
  <si>
    <t xml:space="preserve">Program podpory JSDHO a IZS - město Dubí - vybavení JSDH </t>
  </si>
  <si>
    <t>04240002150111002007</t>
  </si>
  <si>
    <t>Program podpory JSDHO a IZS - obec Malé Březno - vybavení JSDH</t>
  </si>
  <si>
    <t>04240001700111002007</t>
  </si>
  <si>
    <t>Program podpory JSDHO a IZS - obec Řehlovice - vybavení JSDH</t>
  </si>
  <si>
    <t>04240001520111002007</t>
  </si>
  <si>
    <t>Program podpory JSDHO a IZS - obec Stebno - nová automobilová cisterna</t>
  </si>
  <si>
    <t>7016</t>
  </si>
  <si>
    <t>04240000240111002007</t>
  </si>
  <si>
    <t xml:space="preserve">Program podpory JSDHO a IZS - město Ústí n.L. - vybavení JSDH Neštěmice </t>
  </si>
  <si>
    <t>04240001250111002007</t>
  </si>
  <si>
    <t>Program na podporu ostatních složek integrovaného záchranného systému</t>
  </si>
  <si>
    <t>00024</t>
  </si>
  <si>
    <t>Program na podporu ostatních složek IZS- Vodní záchranná služba ČČK Nechranice - zajištění bezpečnosti na vodní ploše</t>
  </si>
  <si>
    <t>04240000780111002007</t>
  </si>
  <si>
    <t>Program obnovy venkova</t>
  </si>
  <si>
    <t>00101</t>
  </si>
  <si>
    <t>Rezerva - Program obnovy venkova Ústeckého kraje INV</t>
  </si>
  <si>
    <t>POV 2024 Obec Kunratice_místní a účelové komunikace</t>
  </si>
  <si>
    <t>1029</t>
  </si>
  <si>
    <t>07240001440111010001</t>
  </si>
  <si>
    <t>POV 2024 Obec Dobříň_místní a účelové komunikace</t>
  </si>
  <si>
    <t>3017</t>
  </si>
  <si>
    <t>07240001630111010001</t>
  </si>
  <si>
    <t>POV 2024 Obec Radovesice_místní a účelové komunikace</t>
  </si>
  <si>
    <t>3081</t>
  </si>
  <si>
    <t>07240001620111010001</t>
  </si>
  <si>
    <t>POV 2023 Město Úštěk_oprava mostku u Kirilů, Údolní ulice, Úštěk</t>
  </si>
  <si>
    <t>07230001710111010008</t>
  </si>
  <si>
    <t>POV 2024 Obec Opočno_místní a účelové komunikace</t>
  </si>
  <si>
    <t>07240001430111010001</t>
  </si>
  <si>
    <t>POV 2024 Obec Petrohrad_místní a účelové komunikace</t>
  </si>
  <si>
    <t>07240001660111010001</t>
  </si>
  <si>
    <t>POV 2023 Obec Pnětluky_rekonstrukce místní komunikace 3c a 4c</t>
  </si>
  <si>
    <t>4049</t>
  </si>
  <si>
    <t>07230001460111010008</t>
  </si>
  <si>
    <t>POV 2024 Obec Havraň_místní a účelové komunikace</t>
  </si>
  <si>
    <t>07240001650111010001</t>
  </si>
  <si>
    <t>POV 2023 Město Dolní Poustevna_výstavba chodník_ulice Sadová</t>
  </si>
  <si>
    <t>07230000670111010008</t>
  </si>
  <si>
    <t>Vesnice roku 2023_Město Dolní Poustevna, osazení typových přístřešků, Dolní Poustevna - 2. etapa, přístřešky 1, 4 a 6</t>
  </si>
  <si>
    <t>07240001270111010010</t>
  </si>
  <si>
    <t>POV 2023 Obec Janská_oprava komunikace včetně propustků</t>
  </si>
  <si>
    <t>07230001700111010008</t>
  </si>
  <si>
    <t>POV 2023 Obec Ludvíkovice_rekonstrukce chodníku podél III/25854 (SO 103)</t>
  </si>
  <si>
    <t>1035</t>
  </si>
  <si>
    <t>07230000230111010008</t>
  </si>
  <si>
    <t>POV 2022 Obec Starý Šachov_chodník k vlakové zastávce</t>
  </si>
  <si>
    <t>1047</t>
  </si>
  <si>
    <t>07220001180111010006</t>
  </si>
  <si>
    <t>POV 2022 Obec Nezabylice_zvýšení bezpečnosti dopravy-dokumentace pro získání dotace</t>
  </si>
  <si>
    <t>2027</t>
  </si>
  <si>
    <t>07220001800111010006</t>
  </si>
  <si>
    <t>POV 2023 Obec Radonice_oprava chodníku u školy v Radonicích</t>
  </si>
  <si>
    <t>07230000040111010008</t>
  </si>
  <si>
    <t>POV 2023 Obec Kostomlaty pod Řípem_chodník a autobusová zastávka na silnici č. 246</t>
  </si>
  <si>
    <t>3042</t>
  </si>
  <si>
    <t>07230000420111010008</t>
  </si>
  <si>
    <t>POV 2023 Obec Křešice_výstavba chodníku u zámku v Záhořanech</t>
  </si>
  <si>
    <t>07230001690111010008</t>
  </si>
  <si>
    <t>POV 2023 Obec Polepy_úprava ploch u hřbitova v obci Polepy - Encovany</t>
  </si>
  <si>
    <t>07230000140111010008</t>
  </si>
  <si>
    <t>POV 2024 Obec Sedlec_Chodníky</t>
  </si>
  <si>
    <t>07240001510111010001</t>
  </si>
  <si>
    <t>POV 2023 Obec Hříškov_choník v Bedřichovicích</t>
  </si>
  <si>
    <t>4016</t>
  </si>
  <si>
    <t>07230000240111010008</t>
  </si>
  <si>
    <t>POV 2023 Obec Lahošť_místní komunikace</t>
  </si>
  <si>
    <t>6017</t>
  </si>
  <si>
    <t>07230000630111010008</t>
  </si>
  <si>
    <t>POV 2022 Obec Jimlín_Jimlín - Zeměchy, p.p.895/1, 896, 1065/7 - vodovod a splašková kanalizace</t>
  </si>
  <si>
    <t>4022</t>
  </si>
  <si>
    <t>07220001830111010006</t>
  </si>
  <si>
    <t>POV 2022 Obec Skršín_zlepšení stavu zeleně obytná zóna Skršín</t>
  </si>
  <si>
    <t>07220001900111010006</t>
  </si>
  <si>
    <t>POV 2022 Obec Měrunice_zpracování projektové dokumentace "Žichov - splašková kanalizace a ČOV"</t>
  </si>
  <si>
    <t>6021</t>
  </si>
  <si>
    <t>07220001850111010006</t>
  </si>
  <si>
    <t>POV 2023_VR_Obec Radovesice_klimatizace v MŚ</t>
  </si>
  <si>
    <t>3111</t>
  </si>
  <si>
    <t>07240001260111010010</t>
  </si>
  <si>
    <t>POV 2024 Obec Bžany_Mateřská škola, základní škola - vnitřní stavební úpravy</t>
  </si>
  <si>
    <t>6004</t>
  </si>
  <si>
    <t>07240000590111010001</t>
  </si>
  <si>
    <t>POV 2024 Obec Bžany_Mateřská škola, základní škola - oprava fasády</t>
  </si>
  <si>
    <t>07240000520111010001</t>
  </si>
  <si>
    <t>Vesnice roku 2023 Obec Dolní Zálezly_vybavení pro kino</t>
  </si>
  <si>
    <t>3313</t>
  </si>
  <si>
    <t>07240001280111010010</t>
  </si>
  <si>
    <t>POV 2023 Obec Havraň_kulturní dům Havraň - vybavení</t>
  </si>
  <si>
    <t>3319</t>
  </si>
  <si>
    <t>07230001030111010008</t>
  </si>
  <si>
    <t>POV 2024 Obec Dolní Habartice_Kulturní dům - vnitřní stavební úpravy</t>
  </si>
  <si>
    <t>1008</t>
  </si>
  <si>
    <t>07240000380111010001</t>
  </si>
  <si>
    <t>POV 2024 Obec Kostomlaty pod Řípem_Kulturní dům - vnitřní stavební úpravy</t>
  </si>
  <si>
    <t>07240000460111010001</t>
  </si>
  <si>
    <t>POV 2024 Obec Snědovice_Kulturní dům - oprava fasády, výměna oken a dveří, oprava střešní konstrukce a oprava střešní krytiny</t>
  </si>
  <si>
    <t>3087</t>
  </si>
  <si>
    <t>07240000290111010001</t>
  </si>
  <si>
    <t>POV 2024 Obec Polerady_Kulturní dům - vnitřní stavební úpravy</t>
  </si>
  <si>
    <t>5025</t>
  </si>
  <si>
    <t>07240000430111010001</t>
  </si>
  <si>
    <t>POV 2024 Obec Velké Chvojno_Kulturní dům - vnitřní stavební úpravy</t>
  </si>
  <si>
    <t>7024</t>
  </si>
  <si>
    <t>07240000450111010001</t>
  </si>
  <si>
    <t xml:space="preserve">Vesnice roku 2022_Obec Trnovany_veselé hraní na dětském hřišti v Trnovanech </t>
  </si>
  <si>
    <t>3095</t>
  </si>
  <si>
    <t>07230003940111010009</t>
  </si>
  <si>
    <t xml:space="preserve">VR 2022_Obec Trnovany_bezpečné dětské hřiště v Trnovanech </t>
  </si>
  <si>
    <t>07230003950111010009</t>
  </si>
  <si>
    <t>POV 2023 Obec Záluží_klubovna a zasedací místnost</t>
  </si>
  <si>
    <t>3112</t>
  </si>
  <si>
    <t>07230001010111010008</t>
  </si>
  <si>
    <t>POV 2023 Obec Srbská Kamenice_vybavení prostor pro volnočasové aktivity v obci_I</t>
  </si>
  <si>
    <t>07230003700111010008</t>
  </si>
  <si>
    <t>POV 2023 Obec Hrušovany_vybudování víceúčelové pergoly v blízkosti multifunkčního hřiště Hrušovany</t>
  </si>
  <si>
    <t>07230001310111010008</t>
  </si>
  <si>
    <t>POV 2023 Obec Křimov_rozšíření možností volnočasových aktivit v obci Křimov</t>
  </si>
  <si>
    <t>2019</t>
  </si>
  <si>
    <t>07230001370111010008</t>
  </si>
  <si>
    <t>POV 2023 Obec Pětipsy_pergola s venkovním krbem před hospodou</t>
  </si>
  <si>
    <t>07230000810111010008</t>
  </si>
  <si>
    <t>POV 2023 Obec Černěves_venkovní prostory pro trávení volného času</t>
  </si>
  <si>
    <t>3011</t>
  </si>
  <si>
    <t>07230001320111010008</t>
  </si>
  <si>
    <t>POV 2024 Obec Vražkov_Prostory občanské vybavenosti - vnitřní stavební úpravy</t>
  </si>
  <si>
    <t>07240001570111010001</t>
  </si>
  <si>
    <t>POV 2023 Obec Žalhostice_výstavba přístřešků pro odpočinek a rekreaci občanů</t>
  </si>
  <si>
    <t>07230001270111010008</t>
  </si>
  <si>
    <t>POV 2022 Město Blšany_administrace projektové žádosti "Zvýšení společenské a rekreační hodnoty"</t>
  </si>
  <si>
    <t>07220001750111010006</t>
  </si>
  <si>
    <t>POV 2023 Obec Nové Sedlo_položení podlahy ve víceúčelovém zařízení obce</t>
  </si>
  <si>
    <t>07230001350111010008</t>
  </si>
  <si>
    <t>VR 2023 Městys Slavětín_výstavba vyhlídkového místa s altánkem</t>
  </si>
  <si>
    <t>07230003820111010010</t>
  </si>
  <si>
    <t>POV 2022 Obec Smolnice_občanská vybavenost ve Smolnici</t>
  </si>
  <si>
    <t>4058</t>
  </si>
  <si>
    <t>07220000550111010006</t>
  </si>
  <si>
    <t>POV 2023 Obec Tuchořice_rozšíření obecního mobiliáře v místech setkávání občanů_I</t>
  </si>
  <si>
    <t>07230000880111010008</t>
  </si>
  <si>
    <t>POV 2023 Obec Háj u Duchcova_komunitní prostranství - přístřešek, lavičky</t>
  </si>
  <si>
    <t>07230001360111010008</t>
  </si>
  <si>
    <t>POV 2023 Obec Modlany_vybavení sálu č. p. 18 Modlany</t>
  </si>
  <si>
    <t>6023</t>
  </si>
  <si>
    <t>07230000800111010008</t>
  </si>
  <si>
    <t>POV 2023 Obec Chuderov_venkovní volnočasový prostor</t>
  </si>
  <si>
    <t>7006</t>
  </si>
  <si>
    <t>07230001240111010008</t>
  </si>
  <si>
    <t>POV 2024 Obec Chbany_Technická infrastruktura - VO</t>
  </si>
  <si>
    <t>07240001410111010001</t>
  </si>
  <si>
    <t>POV 2022 Obec Kalek_rekonstrukce veřejného osvětlení v Jindřichově Vsi</t>
  </si>
  <si>
    <t>2015</t>
  </si>
  <si>
    <t>07220001130111010006</t>
  </si>
  <si>
    <t>POV 2024 Obec Rokle_Techniská infrastruktura - VO</t>
  </si>
  <si>
    <t>2036</t>
  </si>
  <si>
    <t>07240001370111010001</t>
  </si>
  <si>
    <t>POV 2024 Obec Všehrdy_technická infrastruktura - VO pouze v případě souběhu s rekonstrukcí nebo novou výstavbou rozvodů nízkého napětí</t>
  </si>
  <si>
    <t>2045</t>
  </si>
  <si>
    <t>07240001320111010001</t>
  </si>
  <si>
    <t>POV 2022 Obec Všestudy_nové veřejné osvětelní v obci Všestudy</t>
  </si>
  <si>
    <t>2046</t>
  </si>
  <si>
    <t>07220001420111010006</t>
  </si>
  <si>
    <t>POV 2023 Obec Brzánky_VO v obci Brzánky IV</t>
  </si>
  <si>
    <t>3005</t>
  </si>
  <si>
    <t>07230001430111010008</t>
  </si>
  <si>
    <t>POV 2024 Obec Podsedice_Technická infrastruktura - VO</t>
  </si>
  <si>
    <t>3074</t>
  </si>
  <si>
    <t>07240001420111010001</t>
  </si>
  <si>
    <t>POV 2024 Obec Třebušín_Technická infrastruktura - VO</t>
  </si>
  <si>
    <t>07240001390111010001</t>
  </si>
  <si>
    <t>POV 2024 Obec Lipno_Technická infrastruktura - VO</t>
  </si>
  <si>
    <t>4033</t>
  </si>
  <si>
    <t>07240001400111010001</t>
  </si>
  <si>
    <t>POV 2024 Obec Zbrašín_Technická infrastruktura - VO</t>
  </si>
  <si>
    <t>4073</t>
  </si>
  <si>
    <t>07240001360111010001</t>
  </si>
  <si>
    <t>POV 2024 Obec Žerotín_Technická infrastruktura - VO</t>
  </si>
  <si>
    <t>4076</t>
  </si>
  <si>
    <t>07240001340111010001</t>
  </si>
  <si>
    <t>POV 2024 Obec Lišnice_Technická infreastruktura - VO</t>
  </si>
  <si>
    <t>5012</t>
  </si>
  <si>
    <t>07240001330111010001</t>
  </si>
  <si>
    <t>POV 2024 Obec Skršín_Technická infrastruktura - VO</t>
  </si>
  <si>
    <t>07240001350111010001</t>
  </si>
  <si>
    <t>POV 2023 Obec Bystřany_Bystřany - veřejné osvětlení ul. Havlíčkova č.z. 51-0533-1 Bystřany, Havlíčkova</t>
  </si>
  <si>
    <t>07230001750111010008</t>
  </si>
  <si>
    <t>POV 2023 Obec Světec_rekonstrukce veřejného osvětlení v souladu s nvou výstavbou NN-Světec, Kostomlatská ul.</t>
  </si>
  <si>
    <t>07230000640111010008</t>
  </si>
  <si>
    <t>POV 2021 Obec Lenešice_revitalizace hřbitova - chodníky</t>
  </si>
  <si>
    <t>4027</t>
  </si>
  <si>
    <t>3632</t>
  </si>
  <si>
    <t>07210000730111010005</t>
  </si>
  <si>
    <t>POV 2018 Obec Keblice_ÚP Keblice</t>
  </si>
  <si>
    <t>3038</t>
  </si>
  <si>
    <t>3635</t>
  </si>
  <si>
    <t>07180001290110101019</t>
  </si>
  <si>
    <t>POV 2022 Obec Lhotka nad Labem_zpracování pasportizace majetku a pasportizace komunikací v obci</t>
  </si>
  <si>
    <t>07220001910111010006</t>
  </si>
  <si>
    <t>POV 2014 Obec Podsedice_územní plán obce Podsedice</t>
  </si>
  <si>
    <t>07140662090000000000</t>
  </si>
  <si>
    <t>POV 2014 Obec Krásný Dvůr_zpracování územního plánu</t>
  </si>
  <si>
    <t>07140662460000000000</t>
  </si>
  <si>
    <t>POV 2014 Obec Louka u Litvínova_Územní plán obce</t>
  </si>
  <si>
    <t>07140662560000000000</t>
  </si>
  <si>
    <t>POV 2023 Obec Radovesice_strategický plán rozvoje obce</t>
  </si>
  <si>
    <t>07230004030111010008</t>
  </si>
  <si>
    <t>POV 2022 Obec Pnětluky_komunikace Zadní konec - podkladová dokumentace k žádosti o dotaci</t>
  </si>
  <si>
    <t>07220001870111010006</t>
  </si>
  <si>
    <t>POV 2023 Obec Domašín_venkovní komunitní zóna v obcei Domašín</t>
  </si>
  <si>
    <t>07230000170111010008</t>
  </si>
  <si>
    <t>POV 2023 Městys Cítoliby_venkovní prostor pro setkávání</t>
  </si>
  <si>
    <t>07230001280111010008</t>
  </si>
  <si>
    <t>Vesnice roku 2024 Obec Skršín_Vesnice roku diplom</t>
  </si>
  <si>
    <t>07240003050111010011</t>
  </si>
  <si>
    <t>POV 2023_VR_Obec Křešice_Pořízení cisternové automobilové stříkačky pro JSDHO Křešice</t>
  </si>
  <si>
    <t>07240001290111010010</t>
  </si>
  <si>
    <t>POV 2024 Obec Doubice_Pořízení elektronické úřední desky</t>
  </si>
  <si>
    <t>1012</t>
  </si>
  <si>
    <t>07240000840111010001</t>
  </si>
  <si>
    <t>POV 2024 Obec Boleboř_Pořízení elektronické úřední desky</t>
  </si>
  <si>
    <t>07240000790111010001</t>
  </si>
  <si>
    <t>POV 2023 Obec Nezabylice_OÚ Nezabylice úpravy a vybavení</t>
  </si>
  <si>
    <t>07230003690111010008</t>
  </si>
  <si>
    <t>POV 2024 Obec Pesvice_Pořízení elektronické úřední desky</t>
  </si>
  <si>
    <t>07240000810111010001</t>
  </si>
  <si>
    <t>POV 2023 Obec Spořice_multimediální místnost na obecním úřadě Spořice_INV</t>
  </si>
  <si>
    <t>2037</t>
  </si>
  <si>
    <t>07230000980111010008</t>
  </si>
  <si>
    <t>POV 2023 Obec Bříza_vybudování sociálního zázemí v budově OÚ (koupelna a WC)</t>
  </si>
  <si>
    <t>3006</t>
  </si>
  <si>
    <t>07230000840111010008</t>
  </si>
  <si>
    <t>POV 2024 Obec Černouček_Obecní úřad - vnitřní stavební úpravy</t>
  </si>
  <si>
    <t>07240001190111010001</t>
  </si>
  <si>
    <t>POV 2024 Obec Čížkovice_Pořízení elektronické úřední desky</t>
  </si>
  <si>
    <t>3014</t>
  </si>
  <si>
    <t>07240000900111010001</t>
  </si>
  <si>
    <t>VR 2023 Obec Hlinná_prapor obce Hlinná</t>
  </si>
  <si>
    <t>3024</t>
  </si>
  <si>
    <t>07230003990111010010</t>
  </si>
  <si>
    <t>POV 2022 Obec Lhotka nad Labem_rekonstrukce a vybavení kanceláře starosty OÚ</t>
  </si>
  <si>
    <t>07220001060111010006</t>
  </si>
  <si>
    <t>POV 2023 Obec Lhotka nad Labem_rekonstrukce zasedací místnosti a 1. patra OÚ Lhotka nad Labem</t>
  </si>
  <si>
    <t>07230001380111010008</t>
  </si>
  <si>
    <t>POV 2023 Obec Liběšice_Obecní úřad</t>
  </si>
  <si>
    <t>3049</t>
  </si>
  <si>
    <t>07230001150111010008</t>
  </si>
  <si>
    <t>POV 2024 Obec Libotenice_Obecní úřad - vnitřní stavební úpravy</t>
  </si>
  <si>
    <t>3054</t>
  </si>
  <si>
    <t>07240001140111010001</t>
  </si>
  <si>
    <t>POV 2024 Obec Lkáň_Pořízení elektronické úřední desky</t>
  </si>
  <si>
    <t>3056</t>
  </si>
  <si>
    <t>07240000770111010001</t>
  </si>
  <si>
    <t>POV 2024 Obec Malíč_Pořízení elektronické úřední desky</t>
  </si>
  <si>
    <t>3062</t>
  </si>
  <si>
    <t>07240000780111010001</t>
  </si>
  <si>
    <t>POV 2024 Obec Mnetěš_Pořízení elektronické úřední desky</t>
  </si>
  <si>
    <t>07240000720111010001</t>
  </si>
  <si>
    <t>POV 2023 Obec Radovesice_elektronická úřední deska</t>
  </si>
  <si>
    <t>07230000400111010008</t>
  </si>
  <si>
    <t>POV 2023 Obec Sedlec_zvýšení technické úrovně OÚ Sedlec 2023 bezbariérová el. úřední deska</t>
  </si>
  <si>
    <t>07230000120111010008</t>
  </si>
  <si>
    <t>POV 2022 Obec Vražkov_Vypracování projektu na vybudování multifunkční klubovny a infromačního střediska</t>
  </si>
  <si>
    <t>07220001770111010006</t>
  </si>
  <si>
    <t>POV 2024 Obec Žitenice_Pořízení elektronické úřední desky</t>
  </si>
  <si>
    <t>3116</t>
  </si>
  <si>
    <t>07240000630111010001</t>
  </si>
  <si>
    <t>POV 2023 Obec Blšany u Loun_elektronická úřední deska</t>
  </si>
  <si>
    <t>07230001230111010008</t>
  </si>
  <si>
    <t>POV 2023 Obec Výškov_Výškov elektronické úřední desky</t>
  </si>
  <si>
    <t>07230000940111010008</t>
  </si>
  <si>
    <t>POV 2023 Obec Bělušice_elekronická úřední deska</t>
  </si>
  <si>
    <t>5002</t>
  </si>
  <si>
    <t>07230000770111010008</t>
  </si>
  <si>
    <t>POV 2023 Město Hora Svaté Kateřiny_výměna oken Městský úřad Hora Svaté Kateřiny</t>
  </si>
  <si>
    <t>5007</t>
  </si>
  <si>
    <t>07230000990111010008</t>
  </si>
  <si>
    <t>POV 2024 Město Hora Svaté Kateřiny_Pořízení elektronické úřední desky</t>
  </si>
  <si>
    <t>07240000620111010001</t>
  </si>
  <si>
    <t>POV 2023 Obec Lužice_elektronická úřední deska na obecním úřadě Lužice</t>
  </si>
  <si>
    <t>5016</t>
  </si>
  <si>
    <t>07230001040111010008</t>
  </si>
  <si>
    <t>POV 2023 Obec Malé Březno_Elektonická úřední deska včetně softwaru</t>
  </si>
  <si>
    <t>07230001340111010008</t>
  </si>
  <si>
    <t>POV 2024 Obec Mariánské Radčice_Pořízení elektronické úřední desky</t>
  </si>
  <si>
    <t>5018</t>
  </si>
  <si>
    <t>07240000740111010001</t>
  </si>
  <si>
    <t>POV 2024 Obec Bžany_Pořízení elektronické úřední desky</t>
  </si>
  <si>
    <t>07240000710111010001</t>
  </si>
  <si>
    <t>POV 2023 Obec Jeníkov_elektronická úřední deska</t>
  </si>
  <si>
    <t>6012</t>
  </si>
  <si>
    <t>07230000100111010008</t>
  </si>
  <si>
    <t>Vesnice roku 2024 Obec Modlany_elektronická úřední deska</t>
  </si>
  <si>
    <t>07240003060111010011</t>
  </si>
  <si>
    <t>POV 2024 Obec Ryjice_Pořízení elektronické úřední desky</t>
  </si>
  <si>
    <t>7014</t>
  </si>
  <si>
    <t>07240000800111010001</t>
  </si>
  <si>
    <t>POV 2024 Obec Tašov_Obecní úřad - oprava fasády, výměna oken a dveří, opava střešní konstrukce a oprava střešní krytiny</t>
  </si>
  <si>
    <t>7017</t>
  </si>
  <si>
    <t>07240000950111010001</t>
  </si>
  <si>
    <t>Podpora rozvoje infrastruktury cestovního ruchu v Ústeckém kraji</t>
  </si>
  <si>
    <t>00320</t>
  </si>
  <si>
    <t>Rezerva - Podpora rozvoje infrastruktury cestovního ruchu v Ústeckém kraji</t>
  </si>
  <si>
    <t>PRI 2024 Destinační agentura Dolní Poohří, o.p.s. - Rozšíření prvků turistické infratruktury v Dolním Poohří</t>
  </si>
  <si>
    <t>07240002910111018003</t>
  </si>
  <si>
    <t>PRI 2024 Destinační agentura Dolní Poohří, o.p.s. - Rozšíření prvků turistické infratruktury v Dolním Poohří - Technické prvky</t>
  </si>
  <si>
    <t>07240002930111018003</t>
  </si>
  <si>
    <t>PRI 2024 - Město Česká Kamenice - PD "Cyklotrasa Kerhartice - Česká Kamenice - Studenec"</t>
  </si>
  <si>
    <t>07240002600111018003</t>
  </si>
  <si>
    <t>PRI 2024 - Podpora rozvoje infrastruktury cestovního ruchu v Děčíně</t>
  </si>
  <si>
    <t>07240002400111018003</t>
  </si>
  <si>
    <t>PRI 2024 - Město Jílové -Sociální zařízení a mobiliář pro turstické cíle v Jílovém</t>
  </si>
  <si>
    <t>07240003000111018003</t>
  </si>
  <si>
    <t>PRI 2024 - Město Krásná Lípa - Odstavná plocha pro obytná vozidla v Krásné Lípě - infrastruktura, vybavovací prvky</t>
  </si>
  <si>
    <t>07240002870111018003</t>
  </si>
  <si>
    <t>PRI 2024 - Město Mikulášovice – rozvoj cyklistické infrastruktury</t>
  </si>
  <si>
    <t>07240002390111018003</t>
  </si>
  <si>
    <t>PRI 2024 - Umístění doprovodné infrastruktury cyklostezek a cyklotras v Kadani a okolí</t>
  </si>
  <si>
    <t>07240002380111018003</t>
  </si>
  <si>
    <t>PRI 2024 - Městys Brozany nad Ohří - Vybudování stellplatzu a cyklopointu na páteřní trase Cyklostezka Ohře</t>
  </si>
  <si>
    <t>07240002990111018003</t>
  </si>
  <si>
    <t>PRI 2024 - Město Roudnice nad Labem - Umístění objektu WC a objektu bistro (food truck)</t>
  </si>
  <si>
    <t>07240002960111018003</t>
  </si>
  <si>
    <t>PRI 2023 Město Terezín - Zefektivnění turistické atraktivity města Terezín - vytvoření parkovacích míst pro karavany</t>
  </si>
  <si>
    <t>3093</t>
  </si>
  <si>
    <t>07230003770111018002</t>
  </si>
  <si>
    <t>PRI 2024 - Re-design informačního centra Terezín</t>
  </si>
  <si>
    <t>07240002420111018003</t>
  </si>
  <si>
    <t>PRI 2024 - Město Úštěk - Záchytné parkoviště v ulici Polské lidové armády k.ú. Úštěk</t>
  </si>
  <si>
    <t>07240002430111018003</t>
  </si>
  <si>
    <t>PRI 2024 - Obec Velemín - Rozšíření odstavné plochy pro turisty pod Lovošem</t>
  </si>
  <si>
    <t>07240002590111018003</t>
  </si>
  <si>
    <t>PRI 2024 - Rozvoj doprovodné infrastruktury v okolí cyklostezky Ohře v Lounech</t>
  </si>
  <si>
    <t>4036</t>
  </si>
  <si>
    <t>07240002410111018003</t>
  </si>
  <si>
    <t>PRI 2024 - Město Bílina - Parkoviště Litoměřická - Pohádkový les</t>
  </si>
  <si>
    <t>6001</t>
  </si>
  <si>
    <t>07240002940111018003</t>
  </si>
  <si>
    <t>PRI 2024 - Město Bílina - Mobiliář u pánevní cyklotrasy CT66, Bílina</t>
  </si>
  <si>
    <t>07240002950111018003</t>
  </si>
  <si>
    <t>PRI 2024 - Obec Velké Březno - Doplnění drobné infrastruktury pro uživatele Labské cyklostezky v obci Velké Březno</t>
  </si>
  <si>
    <t>07240003010111018003</t>
  </si>
  <si>
    <t>Samoobslužné automatické prodejny</t>
  </si>
  <si>
    <t>00343</t>
  </si>
  <si>
    <t>Obec Vršovice_samoobslužná prodejna</t>
  </si>
  <si>
    <t>4069</t>
  </si>
  <si>
    <t>07240003040111036001</t>
  </si>
  <si>
    <t>Podpora služeb nedefinovaných v zákoně č. 108/2006 Sb., o sociálních službách</t>
  </si>
  <si>
    <t>00340</t>
  </si>
  <si>
    <t>Podpora služeb nedefinovaných v zákoně č. 108/2006 Sb., o sociálních službách 2024 - CARWORX, s.r.o - Zelená Pohoda</t>
  </si>
  <si>
    <t>11240002860111029001</t>
  </si>
  <si>
    <t>Podpora služeb nedefinovaných v zákoně č. 108/2006 Sb., o sociálních službách 2024 - NATUREN s.r.o. - Podpora udržitelnosti Výroby moštů a ciderů Kauboy z regionálních surovin</t>
  </si>
  <si>
    <t>11240001020111029001</t>
  </si>
  <si>
    <t xml:space="preserve">Podpora služeb nedefinovaných v zákoně č. 108/2006 Sb., o sociálních službách 2024 - PROMETHEUS Effect, o.p.s - Rozvojové aktivity v sociální firmě PROMETHEUS Effect, o.p.s </t>
  </si>
  <si>
    <t>11240001060111029001</t>
  </si>
  <si>
    <t>Podpora sociálních služeb a aktivit pro podporu rodiny</t>
  </si>
  <si>
    <t>00098</t>
  </si>
  <si>
    <t>Domácí hospic sv. Terezie, z. ú., Braňany č. p. 174, 435 22</t>
  </si>
  <si>
    <t>3515</t>
  </si>
  <si>
    <t>20240003220110614014</t>
  </si>
  <si>
    <t>Hospic sv. Štěpána, z. s., Rybářské nám. 662/4, Litoměřice</t>
  </si>
  <si>
    <t>20240003200110614014</t>
  </si>
  <si>
    <t>Podpora dostupnosti primární péče</t>
  </si>
  <si>
    <t>00473</t>
  </si>
  <si>
    <t>Plnění cílů STRATEGIE ZD</t>
  </si>
  <si>
    <t>DP-Podpora dostupnosti primární péče (inv.)</t>
  </si>
  <si>
    <t>Program pro rozvoj ekologické výchovy, vzdělávání a osvěty (EVVO)</t>
  </si>
  <si>
    <t>00079</t>
  </si>
  <si>
    <t>EVVO - Ing. Nikola Ekrtová - "Pořízení vozíku na přepravu koní"</t>
  </si>
  <si>
    <t>3792</t>
  </si>
  <si>
    <t>14240001570111015003</t>
  </si>
  <si>
    <t>EVVO - Jezdecký klub DOMINIKA, z.s. - "Vybavení prostor pro kroužek malých farmářů a chovatelů"</t>
  </si>
  <si>
    <t>14240001620111015003</t>
  </si>
  <si>
    <t>EVVO - Swap Teplice z.s. - "Výchova k udržitelné spotřebě a podpora swapové kultury v Teplicích 2024-2025"</t>
  </si>
  <si>
    <t>14240001660111015003</t>
  </si>
  <si>
    <t>EVVO - Spolek Malá jižní stráň  - "ZÁŽITKOVÉ VZDĚLÁVÁNÍ DĚTÍ v oblasti udržitelné péče o ŽIVOTNÍ PROSTŘEDÍ"</t>
  </si>
  <si>
    <t>14240002510111015003</t>
  </si>
  <si>
    <t>EVVO - Základní škola Jílové, okres Děčín, příspěvková organizace - "Přírodní učebna ZŠ Jílové"</t>
  </si>
  <si>
    <t>14240001600111015003</t>
  </si>
  <si>
    <t>EVVO - Mateřská škola Ohníč - příspěvková organizace - "Revitalizace zahrady MŠ Ohníč"</t>
  </si>
  <si>
    <t>6026</t>
  </si>
  <si>
    <t>14240001650111015003</t>
  </si>
  <si>
    <t>Program podpory směrů rozvoje zemědělství a venkovských oblastí v ÚK</t>
  </si>
  <si>
    <t>00099</t>
  </si>
  <si>
    <t>Rezerva - Program podpory směrů rozvoje zemědělství a venkovských oblastí v ÚK</t>
  </si>
  <si>
    <t>1098</t>
  </si>
  <si>
    <t>Zemědělci - Kristýna Brůhová - "Pořízení neseného rozmetadla minerálních hnojiv"</t>
  </si>
  <si>
    <t>14230000240111014002</t>
  </si>
  <si>
    <t>Zemědělci - Tomáš Groman - "Nová střecha na posklizňové lince"</t>
  </si>
  <si>
    <t>14230000540111014002</t>
  </si>
  <si>
    <t>Zemědělci - Václav Bošina - "Lis na balíky"</t>
  </si>
  <si>
    <t>14240001740111014003</t>
  </si>
  <si>
    <t>Zemědělci - Daniel Urban - "Disková sekačka"</t>
  </si>
  <si>
    <t>14240001750111014003</t>
  </si>
  <si>
    <t>Zemědělci - Jakub Fröhlich - "Vybavení podniku"</t>
  </si>
  <si>
    <t>14240001760111014003</t>
  </si>
  <si>
    <t>Zemědělci - Zdeněk Burda - "Nákup zemědělské techniky"</t>
  </si>
  <si>
    <t>14240001770111014003</t>
  </si>
  <si>
    <t>Zemědělci - Josef Polívka - "Nákup strojního vybavení pro pěstování českého česneku 2023"</t>
  </si>
  <si>
    <t>14240001780111014003</t>
  </si>
  <si>
    <t>Zemědělci - Jan Bína - "Modernizace farmy"</t>
  </si>
  <si>
    <t>14240001790111014003</t>
  </si>
  <si>
    <t>Zemědělci - Lucie Kudlová - "Přístřešky pro koně"</t>
  </si>
  <si>
    <t>14240001800111014003</t>
  </si>
  <si>
    <t>Zemědělci - Karel Miroslav Kratochvíl - "Traktor"</t>
  </si>
  <si>
    <t>14240001810111014003</t>
  </si>
  <si>
    <t>Zemědělci - Kamil Valenta - "Nákup mechanizace do zemědělské prvovýroby"</t>
  </si>
  <si>
    <t>14240001820111014003</t>
  </si>
  <si>
    <t>Zemědělci - Otakar Filous - "Nákup diskových bran"</t>
  </si>
  <si>
    <t>14240001830111014003</t>
  </si>
  <si>
    <t>Zemědělci - Michal Panský - "Pořízení zemědělské techniky"</t>
  </si>
  <si>
    <t>14240001860111014003</t>
  </si>
  <si>
    <t>Zemědělci - Jakub Robl - "Zlepšení obhospodařování chmele a snížení eroze půdy"</t>
  </si>
  <si>
    <t>14240001880111014003</t>
  </si>
  <si>
    <t>Zemědělci - Markéta Bačíková - "Vše pro naše zvířata!"</t>
  </si>
  <si>
    <t>14240001900111014003</t>
  </si>
  <si>
    <t>Zemědělci - Blanka Bartáková - "Vybavení podniku"</t>
  </si>
  <si>
    <t>14240001910111014003</t>
  </si>
  <si>
    <t>Zemědělci - Jaromír Cimr - "Kvalitní orba, základ úspěchu"</t>
  </si>
  <si>
    <t>14240001920111014003</t>
  </si>
  <si>
    <t>Zemědělci - Anna Prejzková - "Fixační klec pro skot"</t>
  </si>
  <si>
    <t>14240001930111014003</t>
  </si>
  <si>
    <t>Zemědělci - Tomáš Paul - "Nákup kultivátoru NZ Mounted 600"</t>
  </si>
  <si>
    <t>14240001940111014003</t>
  </si>
  <si>
    <t>Zemědělci - Eliška Němcová - "Nákup lopaty na hnůj s přidržovačem"</t>
  </si>
  <si>
    <t>14240001950111014003</t>
  </si>
  <si>
    <t>Zemědělci - Matěj Jesínek - "Investice do živočišné výroby"</t>
  </si>
  <si>
    <t>14240001960111014003</t>
  </si>
  <si>
    <t>Zemědělci - Helena Syrovátková - "Technické vybavení"</t>
  </si>
  <si>
    <t>14240001970111014003</t>
  </si>
  <si>
    <t>Zemědělci - Anežka Malá - "Skladová technika"</t>
  </si>
  <si>
    <t>14240001980111014003</t>
  </si>
  <si>
    <t>Zemědělci - Terezie Antošová - "Mobilní pastevní přístřešek"</t>
  </si>
  <si>
    <t>14240001990111014003</t>
  </si>
  <si>
    <t>Zemědělci - Josef Přistoupil - "Pořízení Traktorového nosiče kontejnerů"</t>
  </si>
  <si>
    <t>14240002000111014003</t>
  </si>
  <si>
    <t>Zemědělci - Jakub Tichý - "Nosič kontejnerů"</t>
  </si>
  <si>
    <t>14240002010111014003</t>
  </si>
  <si>
    <t>Zemědělci - Lukáš Oberer - "Pořízení traktoru do zemědělské prvovýroby"</t>
  </si>
  <si>
    <t>14240002020111014003</t>
  </si>
  <si>
    <t xml:space="preserve">Zemědělci - Josef Stieranka - "Rotavátor a plečka pro kvalitnější zpracování půdy" </t>
  </si>
  <si>
    <t>14240002030111014003</t>
  </si>
  <si>
    <t>Zemědělci - Miroslav Paul - "1. etapa výstavby Stodoly"</t>
  </si>
  <si>
    <t>14240002040111014003</t>
  </si>
  <si>
    <t>Zemědělci - Kristýna Brůhová - "Optimalizace dopravy farma Přečáply"</t>
  </si>
  <si>
    <t>14240002050111014003</t>
  </si>
  <si>
    <t>Zemědělci - Jaroslav Andrle - "Pořízení strojního vybavení začínajícího zemědělce"</t>
  </si>
  <si>
    <t>14240002060111014003</t>
  </si>
  <si>
    <t>Zemědělci - Václav Lorenc - "Diskový podmítač Farmet Softer 6PS"</t>
  </si>
  <si>
    <t>14240002070111014003</t>
  </si>
  <si>
    <t>Zemědělci - Antonín Štěpanovský - "Modernizace a rekonstrukce farmy - 1. etapa"</t>
  </si>
  <si>
    <t>14240002080111014003</t>
  </si>
  <si>
    <t>Zemědělci - Martin Cvrk - "Pořízení vleku na balíky"</t>
  </si>
  <si>
    <t>14240002090111014003</t>
  </si>
  <si>
    <t>Zemědělci - Ondřej Poráč - "Pořízení shrnovače píce"</t>
  </si>
  <si>
    <t>14240002110111014003</t>
  </si>
  <si>
    <t>Zemědělci - Kateřina Hodovalová - "Realizace bourárny masa"</t>
  </si>
  <si>
    <t>14240002120111014003</t>
  </si>
  <si>
    <t>Zemědělci - Zdeněk Smetana - "Pořízení stroje půdoochranné technologie"</t>
  </si>
  <si>
    <t>14240002130111014003</t>
  </si>
  <si>
    <t>Zemědělci - Jaromír Cimr - "Rychlejší cesta k zákazníkovi"</t>
  </si>
  <si>
    <t>14240002140111014003</t>
  </si>
  <si>
    <t>Zemědělci - Jitka Slámová - "Vybavení a modernizace podniku"</t>
  </si>
  <si>
    <t>14240002150111014003</t>
  </si>
  <si>
    <t>Zemědělci - Václav Hodoval - "Strojové vybavení statku 2024"</t>
  </si>
  <si>
    <t>14240002160111014003</t>
  </si>
  <si>
    <t>Zemědělci - Josef Holub - "Pořízení stroje pro zefektivnění výroby"</t>
  </si>
  <si>
    <t>14240002170111014003</t>
  </si>
  <si>
    <t>Zemědělci - Martin Malý - "Pořízení pásového zavlažovače"</t>
  </si>
  <si>
    <t>14240002180111014003</t>
  </si>
  <si>
    <t>Zemědělci - Ing. Radovan Tůma - "Modernizace a zlepšení konkurenceschopnosti chmelové farmy"</t>
  </si>
  <si>
    <t>14240002200111014003</t>
  </si>
  <si>
    <t>Zemědělci - Anna Janišová - "Mobilní hrazení pro skot"</t>
  </si>
  <si>
    <t>14240002210111014003</t>
  </si>
  <si>
    <t>Zemědělci - Zdeněk Voldřich - "Diskový podmítač"</t>
  </si>
  <si>
    <t>14240002220111014003</t>
  </si>
  <si>
    <t>Zemědělci - Zdeněk Hrdlička - "Ještěrka" do rozšířeného skladu"</t>
  </si>
  <si>
    <t>14240002230111014003</t>
  </si>
  <si>
    <t>Zemědělci - Martin Cendelín - "Doplnění strojového parku do zemědělské výroby"</t>
  </si>
  <si>
    <t>14240002240111014003</t>
  </si>
  <si>
    <t>Zemědělci - Lukáš Berger - "Nákup dopravníku chlévské mrvy"</t>
  </si>
  <si>
    <t>14240002250111014003</t>
  </si>
  <si>
    <t>Zemědělci - Josef Potužák - "Pořízení zemědělské techniky 2024"</t>
  </si>
  <si>
    <t>14240002260111014003</t>
  </si>
  <si>
    <t>Zemědělci - Petra Medunová - "Rozšíření bourárny hovězího masa"</t>
  </si>
  <si>
    <t>14240002270111014003</t>
  </si>
  <si>
    <t>Zemědělci - Kateřina Maxinová - "Shrnovač"</t>
  </si>
  <si>
    <t>14240002280111014003</t>
  </si>
  <si>
    <t>Zemědělci - Zdeněk  Bělonožník - "Pořízení strojů"</t>
  </si>
  <si>
    <t>14240002290111014003</t>
  </si>
  <si>
    <t>Zemědělci - Ing. Jana Filipová - "Čelní nakladač"</t>
  </si>
  <si>
    <t>14240002340111014003</t>
  </si>
  <si>
    <t>Zemědělci - Marek Kny - "Rozvoj drobného hospodářství „Grunt Na Výšinkách Jetřichovice“ -  I etapa: nákup techniky."</t>
  </si>
  <si>
    <t>14240002400111014003</t>
  </si>
  <si>
    <t>Zemědělci - Petr Antoš - "Chladírenský přívěs"</t>
  </si>
  <si>
    <t>14240002410111014003</t>
  </si>
  <si>
    <t>Zemědělci - Bohumila Růžičková - "Rozšíření výroby sýrů"</t>
  </si>
  <si>
    <t>14240002420111014003</t>
  </si>
  <si>
    <t>Zemědělci - Bohumil Hejhal - "Nákup zemědělského stroje"</t>
  </si>
  <si>
    <t>14240002430111014003</t>
  </si>
  <si>
    <t>Zemědělci - Miroslav Panský - "Nákup secího stroje"</t>
  </si>
  <si>
    <t>14240002440111014003</t>
  </si>
  <si>
    <t>Zemědělci - Imrich Maxin - "Nákup vozidla"</t>
  </si>
  <si>
    <t>14240002450111014003</t>
  </si>
  <si>
    <t>Zemědělci - Michal Vajrych - "Pořízení obraceče píce záběr cca 9 metrů"</t>
  </si>
  <si>
    <t>14240002460111014003</t>
  </si>
  <si>
    <t>Zemědělci - Petr Dastych - "Nákup zemědělské techniky"</t>
  </si>
  <si>
    <t>14240002470111014003</t>
  </si>
  <si>
    <t>Zemědělci - Petr Volavka - "Žací lišta"</t>
  </si>
  <si>
    <t>14240002480111014003</t>
  </si>
  <si>
    <t>Zemědělci - Milan Salon - "Modernizace přípravy půdy"</t>
  </si>
  <si>
    <t>14240002490111014003</t>
  </si>
  <si>
    <t>Veterináři - MVDr. Markéta Lehmanová - "Broncho / Gastroskopický set"</t>
  </si>
  <si>
    <t>1014</t>
  </si>
  <si>
    <t>00272</t>
  </si>
  <si>
    <t>14240003060111016013</t>
  </si>
  <si>
    <t>Veterináři - MVDr. Jaroslav Kavalec - "Vybavení pro terénní veterinární praxi"</t>
  </si>
  <si>
    <t>14240003070111016013</t>
  </si>
  <si>
    <t>Veterináři - MVDr. Michaela Laloučková Vojtková - "Inovace přístrojů pro terénní veterinární praxi zaměřenou na choroby koní"</t>
  </si>
  <si>
    <t>14240003080111016013</t>
  </si>
  <si>
    <t>Kotlíková dotace - OP ŽP 2014+ EU (5. výzva)</t>
  </si>
  <si>
    <t>rezerva investice - kotlíková dotace</t>
  </si>
  <si>
    <t>236656</t>
  </si>
  <si>
    <t>15501</t>
  </si>
  <si>
    <t>106</t>
  </si>
  <si>
    <t>20220002110520302001</t>
  </si>
  <si>
    <t>6371</t>
  </si>
  <si>
    <t>20220004680110901006</t>
  </si>
  <si>
    <t>Kotlíková dotace - OP ŽP CF 2021+ EU (6. výzva)</t>
  </si>
  <si>
    <t>Rezerva investice - kotlíková dotace 2023 (6. v. ÚK)</t>
  </si>
  <si>
    <t>236657</t>
  </si>
  <si>
    <t>148</t>
  </si>
  <si>
    <t>20230002040520302002</t>
  </si>
  <si>
    <t>20230003340110901007</t>
  </si>
  <si>
    <t>OP FST - Zastřešující projekty - Vouchery pro podnikatele</t>
  </si>
  <si>
    <t>RPF ÚK -OPST-Zastřešující projekty -Vouchery pro podnikatele - EU</t>
  </si>
  <si>
    <t>236670</t>
  </si>
  <si>
    <t>15505</t>
  </si>
  <si>
    <t>140</t>
  </si>
  <si>
    <t>20230002110520414004</t>
  </si>
  <si>
    <t>OPST_PP_000024_24- Martin Hubeňák, Korozluky,Nová pražička kávy</t>
  </si>
  <si>
    <t>20240001440520414012</t>
  </si>
  <si>
    <t>OPST_PP_000093_24- Vladimír Pavle, Homole u Panny, Točená zmrzlina</t>
  </si>
  <si>
    <t>20240001370520414012</t>
  </si>
  <si>
    <t>OPST_PP_000108_24-Vlastimil Adámek, Česká Kamenice-GALVO laser-úspora,efektivita,kapacita</t>
  </si>
  <si>
    <t>20240005350520414012</t>
  </si>
  <si>
    <t>OPST_DV_000002_24- CHIRONAX Dental labor s.r.o., Ústí nad Labem, Rozvoj digitalizace ve stomatologické laboratoři</t>
  </si>
  <si>
    <t>20240001230520414014</t>
  </si>
  <si>
    <t>OPST_DV_000007_24- Data Note s. r. o., Děčín, Digitálně bezpečnostní transformace účetní kanceláře</t>
  </si>
  <si>
    <t>20240001710520414014</t>
  </si>
  <si>
    <t>OPST_DV_000025_24- Dent-in s.r.o., Teplice, Pořízení intraorálního skeneru pro společnost Dent-IN</t>
  </si>
  <si>
    <t>20240004520520414014</t>
  </si>
  <si>
    <t>OPST_PP_000008_24-TM Distribution s.r.o., Lišnice, Investice do regálového systému prodejny a inovace prezentačních prostor</t>
  </si>
  <si>
    <t>20240001280520414012</t>
  </si>
  <si>
    <t>OPST_PP_000009_24- Arpus Pro s.r.o.,Jílové,Zvýšení kvality a efektivity výroby za pomoci nového vláknového laseru</t>
  </si>
  <si>
    <t>20240001420520414012</t>
  </si>
  <si>
    <t>OPST_PP_000017_24- Netlancers s.r.o., Litoměřice, Investice do rozvoje podnikání společnosti Netlancers s.r.o.</t>
  </si>
  <si>
    <t>20240001340520414012</t>
  </si>
  <si>
    <t>OPST_PP_000027_24- Veterina Skřivánek, s.r.o., Ústí nad Labem, Rozšíření služeb společnosti Veterina Skřivánek, s.r.o.</t>
  </si>
  <si>
    <t>20240000570520414012</t>
  </si>
  <si>
    <t>OPST_PP_000056_24- JORDAN&amp;TIMAEUS s.r.o., Děčín, Rozšíření výroby čokoládou obalovaných výrobků</t>
  </si>
  <si>
    <t>20240003660520414012</t>
  </si>
  <si>
    <t>OPST_PP_000063_24- EasyComp s.r.o., Děčín, Revitalizace kancelářských prostor</t>
  </si>
  <si>
    <t>20240003670520414012</t>
  </si>
  <si>
    <t>OPST_PP_000086_24- CHIRONAX Dental labor s.r.o., Ústí nad Labem, Pořízení technologie pro rozvoj podnikání společnosti CHIRONAX Dental labor s.r.o.</t>
  </si>
  <si>
    <t>20240001380520414012</t>
  </si>
  <si>
    <t>OPST_PP_000092_24- Ústecká projekční s.r.o., Ústí nad Labem, Modernizace projektové činnosti - Investice do nového vybavení a technologií</t>
  </si>
  <si>
    <t>20240004480520414012</t>
  </si>
  <si>
    <t>OPST_PP_000103_24- Rehabilitace MUDr. Hassan Mezian s.r.o., Litoměřice, Robotický vysokovýkonný terapeutický laser</t>
  </si>
  <si>
    <t>20240004490520414012</t>
  </si>
  <si>
    <t>OPST_PP_000162_24- DENTIDO s.r.o., Ústí nad Labem, Využití biorezonanční technologie ve stomatologické klinice</t>
  </si>
  <si>
    <t>20240007830520414012</t>
  </si>
  <si>
    <t>OP FST - Zastřešující projekty - Podpora projektů pro veřejný sektor</t>
  </si>
  <si>
    <t>OPST-ZP - Podpora projektů pro veřejný sektor - EU</t>
  </si>
  <si>
    <t>236671</t>
  </si>
  <si>
    <t>20240001190520414009</t>
  </si>
  <si>
    <t>Fond investic a rozvoje Ústeckého kraje - oblast rozvoje</t>
  </si>
  <si>
    <t>Financování připravovaných projektů</t>
  </si>
  <si>
    <t>236305</t>
  </si>
  <si>
    <t>9107</t>
  </si>
  <si>
    <t>Prostředky z úvěrového rámce 2023-2030 KB - REZERVA</t>
  </si>
  <si>
    <t>236407</t>
  </si>
  <si>
    <t>IROP-Obnova muzea v Krupce včetně expozic- stavba-nezpůsobilé</t>
  </si>
  <si>
    <t>236010</t>
  </si>
  <si>
    <t>9115</t>
  </si>
  <si>
    <t>07160000200110106001</t>
  </si>
  <si>
    <t>NPO NPŽP - SÚS ÚK Trmice - stavba - NZV</t>
  </si>
  <si>
    <t>236316</t>
  </si>
  <si>
    <t>15180000230110106001</t>
  </si>
  <si>
    <t>IROP 2 - Konektivita HW a SW, vybavení středních škol v ÚK</t>
  </si>
  <si>
    <t xml:space="preserve">IROP 2 Konektivita HW a SW, vybav. SŠ v ÚK-1.etapa - VYBAVENÍ ÚK </t>
  </si>
  <si>
    <t>149</t>
  </si>
  <si>
    <t>07210001750110105002</t>
  </si>
  <si>
    <t xml:space="preserve">IROP 2 Konektivita SŠ v ÚK-2.etapa - vybavení (nad 40 tis.) ÚK  </t>
  </si>
  <si>
    <t>07230000020110105002</t>
  </si>
  <si>
    <t xml:space="preserve">IROP 2 Konektivita HW a SW, vybav. SŠ v ÚK-1.etapa Podkruš.gymn.Most- progr.vybavení (nad 60 tis.) ÚK  </t>
  </si>
  <si>
    <t>5110</t>
  </si>
  <si>
    <t xml:space="preserve">IROP 2 Konektivita HW a SW, vybav. SŠ v ÚK-1.etapa Podkruš.gymn.Most-progr.vybavení (nad 60 tis.) SR  </t>
  </si>
  <si>
    <t>17518</t>
  </si>
  <si>
    <t>07210001750510101030</t>
  </si>
  <si>
    <t>IROP 2 Konektivita HW a SW, vybav. SŠ v ÚK-1.etapa Podkruš.gymn.Most-progr.vybavení (nad 60 tis.)EU</t>
  </si>
  <si>
    <t>17519</t>
  </si>
  <si>
    <t>07210001750520415005</t>
  </si>
  <si>
    <t xml:space="preserve">IROP 2 Konektivita HW a SW, vybav. SŠ v ÚK-1.etapa Podkruš.gymn.Most- vybavení (nad 40 tis.) NZV  </t>
  </si>
  <si>
    <t>07210001750110106001</t>
  </si>
  <si>
    <t>IROP 2 Konektivita HW a SW, vybav. SŠ v ÚK-3.etapa Gymnázium TP- progr.vybavení (nad 60tis.Kč) ÚK</t>
  </si>
  <si>
    <t>07230003620110105002</t>
  </si>
  <si>
    <t>IROP 2 Konektivita HW a SW, vybav. SŠ v ÚK-3.etapa Gymnázium TP- progr.vybavení (nad 60tis.Kč) SR</t>
  </si>
  <si>
    <t>07230003620510101030</t>
  </si>
  <si>
    <t>IROP 2 Konektivita HW a SW, vybav. SŠ v ÚK-3.etapa Gymnázium TP- progr.vybavení (nad 60tis.Kč) EU</t>
  </si>
  <si>
    <t>07230003620520415005</t>
  </si>
  <si>
    <t>IROP 2 Konektivita HW a SW, vybav. SŠ v ÚK-3.etapa Gymnázium TP- vybavení (nad 40tis.Kč) ÚK</t>
  </si>
  <si>
    <t>IROP 2 Konektivita HW a SW, vybav. SŠ v ÚK-3.etapa Gymnázium TP- vybavení (nad 40tis.Kč) SR</t>
  </si>
  <si>
    <t>IROP 2 Konektivita HW a SW, vybav. SŠ v ÚK-3.etapa Gymnázium TP- vybavení (nad 40tis.Kč) EU</t>
  </si>
  <si>
    <t xml:space="preserve">IROP 2 Konektivita HW a SW, vybav. SŠ v ÚK-2.etapa Energ.Chomutov-progr.vybavení (nad 60 tis.) ÚK  </t>
  </si>
  <si>
    <t xml:space="preserve">IROP 2 Konektivita HW a SW, vybav. SŠ v ÚK-2.etapa Energ.Chomutov-progr.vybavení (nad 60 tis.) SR  </t>
  </si>
  <si>
    <t>07230000020510101030</t>
  </si>
  <si>
    <t xml:space="preserve">IROP 2 Konektivita HW a SW, vybav. SŠ v ÚK-2.etapa Energ.Chomutov-progr.vybavení (nad 60 tis.) EU  </t>
  </si>
  <si>
    <t>07230000020520415005</t>
  </si>
  <si>
    <t xml:space="preserve">IROP 2 Konektivita HW a SW, vybav. SŠ v ÚK-2.etapa Energ.Chomutov- stavba NZV  </t>
  </si>
  <si>
    <t>07230000020110106001</t>
  </si>
  <si>
    <t xml:space="preserve">IROP 2 Konektivita HW a SW, vybav. SŠ v ÚK-2.etapa Energ.Chomutov-vybavení (nad 40 tis.) ÚK  </t>
  </si>
  <si>
    <t xml:space="preserve">IROP 2 Konektivita HW a SW, vybav. SŠ v ÚK-2.etapa Energ.Chomutov-vybavení (nad 40 tis.) SR  </t>
  </si>
  <si>
    <t xml:space="preserve">IROP 2 Konektivita HW a SW, vybav. SŠ v ÚK-2.etapa Energ.Chomutov-vybavení (nad 40 tis.) EU  </t>
  </si>
  <si>
    <t>IROP 2 Konektivita HW a SW, vybav. SŠ v ÚK-3.etapa Hotelová škola TP-prog.vybavení (nad 60 tis.Kč) ÚK</t>
  </si>
  <si>
    <t>IROP 2 Konektivita HW a SW, vybav. SŠ v ÚK-3.etapa Hotelová škola TP-prog.vybavení (nad 60 tis.Kč) SR</t>
  </si>
  <si>
    <t>IROP 2 Konektivita HW a SW, vybav. SŠ v ÚK-3.etapa Hotelová škola TP-prog.vybavení (nad 60 tis.Kč) EU</t>
  </si>
  <si>
    <t>IROP 2 Konektivita HW a SW, vybav. SŠ v ÚK-3.etapa Hotelová škola TP- vybavení (nad 40 tis.Kč) ÚK</t>
  </si>
  <si>
    <t>IROP 2 Konektivita HW a SW, vybav. SŠ v ÚK-3.etapa Hotelová škola TP- vybavení (nad 40 tis.Kč) SR</t>
  </si>
  <si>
    <t>IROP 2 Konektivita HW a SW, vybav. SŠ v ÚK-3.etapa Hotelová škola TP- vybavení (nad 40 tis.Kč) EU</t>
  </si>
  <si>
    <t>IROP 2 Konektivita HW a SW, vybav. SŠ v ÚK-3.etapa Hotelová škola TP- vybavení (nad 40 tis.Kč) NZV</t>
  </si>
  <si>
    <t>07230003620110106002</t>
  </si>
  <si>
    <t xml:space="preserve">IROP 2 Konektivita HW a SW, vybav. SŠ v ÚK-2.etapa Gastro Chomutov-progr.vybavení (nad 60 tis.) ÚK  </t>
  </si>
  <si>
    <t xml:space="preserve">IROP 2 Konektivita HW a SW, vybav. SŠ v ÚK-2.etapa  Gastro Chomutov-progr.vybavení (nad 60 tis.) SR  </t>
  </si>
  <si>
    <t xml:space="preserve">IROP 2 Konektivita HW a SW, vybav. SŠ v ÚK-2.etapa  Gastro Chomutov-progr.vybavení (nad 60 tis.) EU  </t>
  </si>
  <si>
    <t xml:space="preserve">IROP 2 Konektivita HW a SW, vybav. SŠ v ÚK-2.etapa Gastro Chomutov-stavba NZV </t>
  </si>
  <si>
    <t xml:space="preserve">IROP 2 Konektivita HW a SW, vybav. SŠ v ÚK-2.etapa  Gastro Chomutov-vybavení (nad 40 tis.) NZV  </t>
  </si>
  <si>
    <t xml:space="preserve">IROP 2 Konektivita HW a SW, vybav. SŠ v ÚK-1.etapa SŠT Most - progr.vybavení (nad 60tis.) ÚK  </t>
  </si>
  <si>
    <t>IROP 2 Konektivita HW a SW, vybav. SŠ v ÚK-1.etapa SŠT Most -progr.vybavení (nad 60tis.) SR</t>
  </si>
  <si>
    <t>IROP 2 Konektivita HW a SW, vybav. SŠ v ÚK-1.etapa SŠT Most -progr.vybavení (nad 60tis.) EU</t>
  </si>
  <si>
    <t>IROP 2 Konektivita HW a SW, vybav. SŠ v ÚK-3.etapa SŠ stavební a strojní TP-progr.vybavení (nad 60.tis.Kč) ÚK</t>
  </si>
  <si>
    <t>IROP 2 Konektivita HW a SW, vybav. SŠ v ÚK-3.etapa SŠ stavební a strojní TP-progr.vybavení (nad 60.tis.Kč) SR</t>
  </si>
  <si>
    <t>IROP 2 Konektivita HW a SW, vybav. SŠ v ÚK-3.etapa SŠ stavební a strojní TP-progr.vybavení (nad 60.tis.Kč) EU</t>
  </si>
  <si>
    <t>IROP 2 Konektivita HW a SW, vybav. SŠ v ÚK-3.etapa SŠ stavební a strojní TP-progr.vybavení (nad 60.tis.Kč) NZV</t>
  </si>
  <si>
    <t>IROP 2 Konektivita HW a SW, vybav. SŠ v ÚK-3.etapa SŠ stavební a strojní TP-vybavení (nad 40.tis.Kč) ÚK</t>
  </si>
  <si>
    <t>IROP 2 Konektivita HW a SW, vybav. SŠ v ÚK-3.etapa SŠ stavební a strojní TP-vybavení (nad 40.tis.Kč) SR</t>
  </si>
  <si>
    <t>IROP 2 Konektivita HW a SW, vybav. SŠ v ÚK-3.etapa SŠ stavební a strojní TP-vybavení (nad 40.tis.Kč) EU</t>
  </si>
  <si>
    <t>IROP 2 Konektivita HW a SW, vybav. SŠ v ÚK-3.etapa SŠ stavební a strojní TP-vybavení (nad 40.tis.Kč) NZV</t>
  </si>
  <si>
    <t xml:space="preserve">IROP 2 Konektivita HW a SW, vybav. SŠ v ÚK-1.etapa Gymn.Podbořany- progr.vybavení (nad 60 tis.) ÚK  </t>
  </si>
  <si>
    <t>4040</t>
  </si>
  <si>
    <t xml:space="preserve">IROP 2 Konektivita HW a SW, vybav. SŠ v ÚK-1.etapa Gymn.Podbořany-progr.vybavení (nad 60 tis.) SR  </t>
  </si>
  <si>
    <t xml:space="preserve">IROP 2 Konektivita HW a SW, vybav. SŠ v ÚK-1.etapa Gymn.Podbořany-progr.vybavení (nad 60 tis.) EU  </t>
  </si>
  <si>
    <t xml:space="preserve">IROP 2 Konektivita HW a SW, vybav. SŠ v ÚK-1.etapa Gymn.Podbořany- vybavení (nad 40 tis.) NZV  </t>
  </si>
  <si>
    <t>IROP - Domov Bez Zámku Tuchořice - výstavba nového objektu</t>
  </si>
  <si>
    <t>IROP-Domov Bez Zámku Tuchořice-výst.nov.obj.- stavba-nezpůsobilé</t>
  </si>
  <si>
    <t>4601</t>
  </si>
  <si>
    <t>07180001570110106001</t>
  </si>
  <si>
    <t>IROP Domov „Bez zámků“ Tuchořice – Pořízení  vybavení  (nad 40 tis.) -NZV</t>
  </si>
  <si>
    <t>07220000020110106001</t>
  </si>
  <si>
    <t>IROP-Domov Bez Zámku Tuchořice-výst.nov.obj.- vybavení (nad 40 tis.Kč) -nezpůsobilé</t>
  </si>
  <si>
    <t>MPSV - Pořízení a technická obnova investičního majetku ve správě ústavů sociální péče</t>
  </si>
  <si>
    <t>MPSV-Domovy pro seniory Šluknov-Krásná Lípa, p.o.-stav.úpravy pavilonu A-stavba-podíl SR</t>
  </si>
  <si>
    <t>236030</t>
  </si>
  <si>
    <t>13501</t>
  </si>
  <si>
    <t>11230000010510101029</t>
  </si>
  <si>
    <t>MPSV-Domovy pro seniory Šluknov-Krásná Lípa, p.o.-stav.úpravy pavilonu A-stavba-podíl ÚK</t>
  </si>
  <si>
    <t>11230000010110121001</t>
  </si>
  <si>
    <t>MPSV-Domovy pro seniory Šluknov-Krásná Lípa, p.o.-stav.úpravy pavilonu A-stavba-neuzn.</t>
  </si>
  <si>
    <t>11230000010110106001</t>
  </si>
  <si>
    <t>MPSV-Domovy pro seniory Šluknov-Krásná Lípa, p.o.-Přístavba výtahu na pavilonu C-stavba ÚK</t>
  </si>
  <si>
    <t>11220000940110121001</t>
  </si>
  <si>
    <t>OPST - výzva Odborné učebny</t>
  </si>
  <si>
    <t>9109</t>
  </si>
  <si>
    <t>00253</t>
  </si>
  <si>
    <t>SOŠ en. a stav., OA, SZŠ Chomutov - OPST OU - investiční příspěvek</t>
  </si>
  <si>
    <t>236300</t>
  </si>
  <si>
    <t>09240003770110124001</t>
  </si>
  <si>
    <t xml:space="preserve">VOŠ ek.,soc.,z.OA,SpŠ a SZŠ,Most-OPST OU-Invest.přísp. </t>
  </si>
  <si>
    <t>09240004260110124001</t>
  </si>
  <si>
    <t>HŠ, OA a SPŠ, Teplice - OPST OU - investiční příspěvek</t>
  </si>
  <si>
    <t>09240003780110124001</t>
  </si>
  <si>
    <t>SPŠ, Resslova UL-OPST OU-Investiční přísp.</t>
  </si>
  <si>
    <t>7010</t>
  </si>
  <si>
    <t>09240004190110124001</t>
  </si>
  <si>
    <t xml:space="preserve">SOŠ en. a stav., OA, SZŠ Chomutov - OPST OU - investiční nfv </t>
  </si>
  <si>
    <t>6451</t>
  </si>
  <si>
    <t xml:space="preserve">VOŠ ek.,soc.,z.OA,SpŠ a SZŠ,Most-OPST OU-Investiční nfv </t>
  </si>
  <si>
    <t xml:space="preserve">HŠ, OA a SPŠ, Teplice - OPST OU - investiční nfv </t>
  </si>
  <si>
    <t xml:space="preserve">SPŠ, Resslova UL-OPST OU-Investiční nfv </t>
  </si>
  <si>
    <t>SOŠ med.gr. a polygr. Rumburk - OPST OU - investiční příspěvek</t>
  </si>
  <si>
    <t>09240003710110124001</t>
  </si>
  <si>
    <t xml:space="preserve">SOŠ Litvínov,Hamr-OPST OU-Investiční přísp. </t>
  </si>
  <si>
    <t>5040</t>
  </si>
  <si>
    <t>09240004160110124001</t>
  </si>
  <si>
    <t xml:space="preserve">SŠ stavební a strojní, Teplice -OPST OU-Investiční přísp. </t>
  </si>
  <si>
    <t>09240004250110124001</t>
  </si>
  <si>
    <t>SŠ obch.ř.sl.a ZŠ ÚL-OPST OU-Investiční přísp.</t>
  </si>
  <si>
    <t>09240004180110124001</t>
  </si>
  <si>
    <t xml:space="preserve">SOŠ med.gr. a polygr. Rumburk - OPST OU - investiční nfv </t>
  </si>
  <si>
    <t xml:space="preserve">SOŠ Litvínov,Hamr-OPST OU-Investiční nfv </t>
  </si>
  <si>
    <t xml:space="preserve">SŠ stavební a strojní ,Teplice -OPST OU-Investiční nfv </t>
  </si>
  <si>
    <t xml:space="preserve">SŠ obch.ř.sl.a ZŠ ÚL-OPST OU-Investiční nfv </t>
  </si>
  <si>
    <t>OPST - výzva Konektivita škol</t>
  </si>
  <si>
    <t>00254</t>
  </si>
  <si>
    <t>Gymnázium Rumburk - OPST KON - investiční příspěvek</t>
  </si>
  <si>
    <t>09240003720110124001</t>
  </si>
  <si>
    <t>Gymnázium Chomutov - OPST KON - investiční příspěvek</t>
  </si>
  <si>
    <t>09240004130110124001</t>
  </si>
  <si>
    <t>Gymnázium V.Hlavatého Louny - OPST KON - investiční příspěvek</t>
  </si>
  <si>
    <t>09240003740110124001</t>
  </si>
  <si>
    <t xml:space="preserve">Gymnázium Rumburk - OPST KON - investiční nfv </t>
  </si>
  <si>
    <t xml:space="preserve">Gymnázium Chomutov - OPST KON - investiční nfv </t>
  </si>
  <si>
    <t xml:space="preserve">Gymnázium V.Hlavatého Louny - OPST KON - investiční nfv </t>
  </si>
  <si>
    <t>SŠ zahrad. a zeměd. A.E.Komerse DC - Libverda - OPST KON - investiční příspěvek</t>
  </si>
  <si>
    <t>09240004150110124001</t>
  </si>
  <si>
    <t>SŠ pedagog.,hotel. a sl.,Litoměřice - OPST KON - investiční příspěvek</t>
  </si>
  <si>
    <t>09240003730110124001</t>
  </si>
  <si>
    <t>VOŠ a SOŠ Roudnice Spindlerova - OPST KON - investiční příspěvek</t>
  </si>
  <si>
    <t>09240003760110124001</t>
  </si>
  <si>
    <t>OA a SOŠ g. Fr. Fajtla, Louny  - OPST KON - investiční příspěvek</t>
  </si>
  <si>
    <t>09240004140110124001</t>
  </si>
  <si>
    <t xml:space="preserve">SŠ zahrad. a zeměd. A.E.Komerse DC - Libverda - OPST KON - investiční nfv </t>
  </si>
  <si>
    <t xml:space="preserve">SŠ pedagog.,hotel. a sl.,Litoměřice - OPST KON - investiční nfv </t>
  </si>
  <si>
    <t xml:space="preserve">VOŠ a SOŠ Roudnice Spindlerova - OPST KON - investiční nfv </t>
  </si>
  <si>
    <t xml:space="preserve">OA a SOŠ g. Fr. Fajtla, Louny - OPST KON - investiční nfv </t>
  </si>
  <si>
    <t>SOŠ med.gr. a polygr. Rumburk - OPST KON - investiční příspěvek</t>
  </si>
  <si>
    <t>09240003750110124001</t>
  </si>
  <si>
    <t xml:space="preserve">Střední les.škola a SOŠ, Šluknov-OPST-KON -investiční přísp. </t>
  </si>
  <si>
    <t>09240004240110124001</t>
  </si>
  <si>
    <t xml:space="preserve">SOŠ med.gr. a polygr. Rumburk - OPST KON - investiční nfv </t>
  </si>
  <si>
    <t xml:space="preserve">Střední les.škola a SOŠ, Šluknov-OPST-KON - investiční nfv </t>
  </si>
  <si>
    <t>Konzervatoř, Teplice - OPST KON - investiční příspěvek</t>
  </si>
  <si>
    <t>09240004170110124001</t>
  </si>
  <si>
    <t xml:space="preserve">Konzervatoř, Teplice - OPST KON - investiční nfv </t>
  </si>
  <si>
    <t>OP JAK - Operační program Jan Amos Komenský</t>
  </si>
  <si>
    <t>OP JAK - IDZ - P05 VOŠ Štětí - INV ÚK</t>
  </si>
  <si>
    <t>236302</t>
  </si>
  <si>
    <t>143</t>
  </si>
  <si>
    <t>09240003840110126002</t>
  </si>
  <si>
    <t>OP JAK - IDZ - P05 VOŠ Štětí - INV SR</t>
  </si>
  <si>
    <t>33507</t>
  </si>
  <si>
    <t>09240003840510101038</t>
  </si>
  <si>
    <t>OP JAK - IDZ - P05 VOŠ Štětí - INV EU</t>
  </si>
  <si>
    <t>09240003840520602002</t>
  </si>
  <si>
    <t>IROP 2 - REKO mostu E.Beneše</t>
  </si>
  <si>
    <t>IROP2 - Reko mostu E.Beneše, ÚL - stavba  ÚK</t>
  </si>
  <si>
    <t>236303</t>
  </si>
  <si>
    <t>07230000030110105002</t>
  </si>
  <si>
    <t>IROP2 - Reko mostu E.Beneše, ÚL - stavba  EU</t>
  </si>
  <si>
    <t>07230000030520415002</t>
  </si>
  <si>
    <t>IROP 2 - REKO mostu v Roudnici n.L</t>
  </si>
  <si>
    <t>IROP2 - REKO mostu v Roudnici n.L. - stavba - ÚK</t>
  </si>
  <si>
    <t>07230003520110105002</t>
  </si>
  <si>
    <t>IROP2 - REKO mostu v Roudnici n.L. - stavba - EU</t>
  </si>
  <si>
    <t>07230003520520415002</t>
  </si>
  <si>
    <t>IROP 2 - Cykostezka Ohře</t>
  </si>
  <si>
    <t>IROP2 - Cykostezka Ohře - úsek č. 6 Libočany - Přívlaky - stavba NZV</t>
  </si>
  <si>
    <t>07220000030110106002</t>
  </si>
  <si>
    <t>IROP2 - Cykostezka Ohře - úsek č. 1 Litoměřice  - Bohušovice n.O.  - stavba - NZV</t>
  </si>
  <si>
    <t>07220000031110106002</t>
  </si>
  <si>
    <t>MPSV - Podpora mobility</t>
  </si>
  <si>
    <t>MPSV-PDSS Dubí-Teplice, p.o. " Modernizace požárních uzávěrů vč. zárubní" - zařízení Dubí -  stavba ÚK</t>
  </si>
  <si>
    <t>236304</t>
  </si>
  <si>
    <t>11240002840110121001</t>
  </si>
  <si>
    <t>MPSV-PDSS Dubí-Teplice, p.o. " Modernizace požárních uzávěrů vč. zárubní" - zařízení Dubí -  stavba SR</t>
  </si>
  <si>
    <t>11240002840510101029</t>
  </si>
  <si>
    <t>MPSV-PDSS Dubí-Teplice, p.o. " Modernizace požárních uzávěrů vč. zárubní" - zařízení Dubí - stavba NZV</t>
  </si>
  <si>
    <t>11240002840110106002</t>
  </si>
  <si>
    <t>MPSV-PDSS Dubí-Teplice, p.o. " Modernizace požárních uzávěrů vč. zárubní" - zařízení Teplice -  stavba ÚK</t>
  </si>
  <si>
    <t>11240002850110121001</t>
  </si>
  <si>
    <t>MPSV-PDSS Dubí-Teplice, p.o. " Modernizace požárních uzávěrů vč. zárubní" - zařízení Teplice -  stavba SR</t>
  </si>
  <si>
    <t>11240002850510101029</t>
  </si>
  <si>
    <t>MPSV-PDSS Dubí-Teplice, p.o. " Modernizace požárních uzávěrů vč. zárubní" - zařízení Teplice  - stavba NZV</t>
  </si>
  <si>
    <t>11240002850110106002</t>
  </si>
  <si>
    <t>MPSV - Podpora mobility - Centrum sociální pomoci Litoměřice,p.o. - DSP Skalice - Závěsný systém pro přepravu klientů - SR</t>
  </si>
  <si>
    <t>9111</t>
  </si>
  <si>
    <t>11240002790510101029</t>
  </si>
  <si>
    <t>MPSV - Podpora mobility - Centrum sociální pomoci Litoměřice,p.o. - DSP Skalice - Závěsný systém pro přepravu klientů - ÚK</t>
  </si>
  <si>
    <t>11240002790110121001</t>
  </si>
  <si>
    <t>NPO - NP ŽP - Národní plán obnovy</t>
  </si>
  <si>
    <t>NPO_NPŽP SOŠEaS, OA a SZŠ Chomutov,Černovická 26_stavba, TDS, BOZP_ÚK</t>
  </si>
  <si>
    <t>236309</t>
  </si>
  <si>
    <t>NPO_NPŽP SOŠEaS, OA a SZŠ Chomutov,Černovická 26_stavba, TDS, BOZP_SR</t>
  </si>
  <si>
    <t>22504</t>
  </si>
  <si>
    <t>15180000190510302001</t>
  </si>
  <si>
    <t>NPO_NPŽP SOŠEaS, OA a SZŠ Chomutov,Černovická 26_stavba, TDS, BOZP_EU</t>
  </si>
  <si>
    <t>90505</t>
  </si>
  <si>
    <t>NPO-NPŽP SOŠEaS, OA a SZŠ Chomutov,Černovická 29- stavba, TDS, BOZP-NZV</t>
  </si>
  <si>
    <t>15180000190110106001</t>
  </si>
  <si>
    <t>NPO_ENERGETICKÉ ÚSPORY_CSP Litoměřice,p.o., DSP Skalice 44_ stavba_NZV</t>
  </si>
  <si>
    <t>07140699040110106001</t>
  </si>
  <si>
    <t>OP ŽP - Operační program Životního prostředí</t>
  </si>
  <si>
    <t>OPŽP2_GASTRO_úspory_HŠ, OA a SPŠ, Teplice_PD, Stavba,TDS, BOZP, AD_podíl EU</t>
  </si>
  <si>
    <t>147</t>
  </si>
  <si>
    <t>07220002210520416001</t>
  </si>
  <si>
    <t>OPŽP2_GASTRO_úspory_HŠ, OA a SPŠ, Teplice_PD, Stavba,TDS, BOZP,AD_podíl ÚK</t>
  </si>
  <si>
    <t>07220002210110108002</t>
  </si>
  <si>
    <t>OPŽP2_SPŠ ÚL, p.o._ středisko Stříbrníky_rekonstrukce_PD, SP, TDS, BOZP, AD_NZV</t>
  </si>
  <si>
    <t>07240000130110106002</t>
  </si>
  <si>
    <t>OPŽP2_GASTRO_úspory_SLŠ a SOŠ T.G.Masaryka, Šluknov_PD, Stavba,TDS, BOZP, AD_podíl ÚK</t>
  </si>
  <si>
    <t>07220002190110108002</t>
  </si>
  <si>
    <t>OPŽP2_GASTRO_úspory_SLŠ a SOŠ T.G.Masaryka, Šluknov_PD, Stavba,TDS, BOZP, AD_podíl EU</t>
  </si>
  <si>
    <t>07220002190520416001</t>
  </si>
  <si>
    <t>OPŽP2_GASTRO_úspory_SŠ obchodu, řemesel a služeb a ZŠ, Ústí nad Labem_PD, Stavba,TDS, BOZP, AD_podíl ÚK</t>
  </si>
  <si>
    <t>07220002380110108002</t>
  </si>
  <si>
    <t>OPŽP2_GASTRO_úspory_SŠ obchodu, řemesel a služeb a ZŠ, Ústí nad Labem_PD, Stavba,TDS, BOZP, AD_podíl EU</t>
  </si>
  <si>
    <t>07220002380520416001</t>
  </si>
  <si>
    <t>OP SP - Tranformační centrum ÚK - stavba</t>
  </si>
  <si>
    <t>OP ST – TCUK – stavba - ÚK</t>
  </si>
  <si>
    <t>236320</t>
  </si>
  <si>
    <t>20210000040110124001</t>
  </si>
  <si>
    <t>OP ST – TCUK – stavba - EU</t>
  </si>
  <si>
    <t>20210000040520414001</t>
  </si>
  <si>
    <t>OP ST – TCUK – Partner 4 - Inovační centrum ÚK, z.s. - ÚK</t>
  </si>
  <si>
    <t>9120</t>
  </si>
  <si>
    <t>20210000044110124001</t>
  </si>
  <si>
    <t>OP ST – TCUK – Partner 4 - Inovační centrum ÚK, z.s. - EU</t>
  </si>
  <si>
    <t>20210000044520414001</t>
  </si>
  <si>
    <t>OP ST – TCUK – Partner 2 - Datové centrum ÚK, p.o. - ÚK</t>
  </si>
  <si>
    <t>20210000042110124001</t>
  </si>
  <si>
    <t>OP ST – TCUK – Partner 2 - Datové centrum ÚK, p.o. - EU</t>
  </si>
  <si>
    <t>20210000042520414001</t>
  </si>
  <si>
    <t>OP ST – TCUK – Partner 1 - Energetické centrum ÚK, p.o. - ÚK</t>
  </si>
  <si>
    <t>7920</t>
  </si>
  <si>
    <t>20210000041110124001</t>
  </si>
  <si>
    <t>OP ST – TCUK – Partner 1 - Energetické centrum ÚK, p.o. - EU</t>
  </si>
  <si>
    <t>20210000041520414001</t>
  </si>
  <si>
    <t>Fond investic a rozvoje Ústeckého kraje - oblast investic</t>
  </si>
  <si>
    <t>oblast kancelář ředitele</t>
  </si>
  <si>
    <t>9202</t>
  </si>
  <si>
    <t xml:space="preserve">KÚÚK -  zastřešení garážového stání, budova C </t>
  </si>
  <si>
    <t>236500</t>
  </si>
  <si>
    <t>15220000540110801001</t>
  </si>
  <si>
    <t>KÚÚK - oprava atria, budova B (dle PD budou KV)</t>
  </si>
  <si>
    <t>15210000330110801001</t>
  </si>
  <si>
    <t>KÚÚK - rekonstrukce a zateplení střešního pláště, budova A Krajského úřadu Ústeckého kraje</t>
  </si>
  <si>
    <t>15220000700110801001</t>
  </si>
  <si>
    <t>KÚÚK - rekonstrukce opláštění a zateplení, výměna oken, rekonstrukce topení a řídicího systému, budova A</t>
  </si>
  <si>
    <t>15230000070110801001</t>
  </si>
  <si>
    <t>oblast majetková</t>
  </si>
  <si>
    <t>9205</t>
  </si>
  <si>
    <t>II/247 přivaděč k průmyslové zóně Prosmyky II. část - nákup garáží</t>
  </si>
  <si>
    <t>15070466460000000000</t>
  </si>
  <si>
    <t>II/247 přivaděč k průmyslové zóně Prosmyky II. část - výkupy pozemků</t>
  </si>
  <si>
    <t>Komunikace II/237 - Rekonstrukce mostního objektu 237-028 Chodovlice</t>
  </si>
  <si>
    <t>15150682970120101001</t>
  </si>
  <si>
    <t>SÚS ÚK, p.o., výkupy pozemků pod silnicemi II. a III. třídy</t>
  </si>
  <si>
    <t>SÚS ÚK, p.o., výdaje za dočasná odnětí půdy ze zemědělského půdního fondu,odnětí pozemků určených k plnění funkce lesa (trvalé i dočasné), věcná břemena</t>
  </si>
  <si>
    <t>SÚS ÚK, p.o., Nová komunikace u Roudnice nad Labem</t>
  </si>
  <si>
    <t>15040467020000000000</t>
  </si>
  <si>
    <t>REKO silnic II/262 Starý Šachov-Děčín,II/265 Krásná Lípa-Velký Šenov a II/266 Šluknov-Lobendava</t>
  </si>
  <si>
    <t>15080467661508061646</t>
  </si>
  <si>
    <t>Reko silnice II/227, II/225 v úseku hranice Středočeského kraje-Žatec II/224</t>
  </si>
  <si>
    <t>15080468380000000000</t>
  </si>
  <si>
    <t>SÚS ÚK, p. o., nová komunikace u města Chomutov</t>
  </si>
  <si>
    <t>15090466980000000000</t>
  </si>
  <si>
    <t>II/250-Staňkovice-směr křižovatka I/7-odstranění sesuvu, výkupy pozemků</t>
  </si>
  <si>
    <t>15150682910120101001</t>
  </si>
  <si>
    <t>III/23756 Reko mostního objektu 23756-003 Kololeč, výkupy pozemků</t>
  </si>
  <si>
    <t>15150682930120101001</t>
  </si>
  <si>
    <t>REKO mostu 1981-002 přes železnici Kadaň, výkupy pozemků</t>
  </si>
  <si>
    <t>15150682950120101001</t>
  </si>
  <si>
    <t>Rekonstrukce mostu ev. č. 24049-1 v Roudnici n.L., výkupy pozemků</t>
  </si>
  <si>
    <t>15150683000120103001</t>
  </si>
  <si>
    <t>III/25817-Rekonstrukce mostního objektu 25817-1 Rtyně nad Bílinou, výkupy pozemků</t>
  </si>
  <si>
    <t>15160000390110801001</t>
  </si>
  <si>
    <t>Rekonstrukce most. objektu 240-031, 031A v Roudnici n. L., výkupy pozemků</t>
  </si>
  <si>
    <t>15160000550110801001</t>
  </si>
  <si>
    <t>Rekonstrukce mostního objektu 25851-2 Malá Veleň, výkupy pozemků</t>
  </si>
  <si>
    <t>15170000190110801001</t>
  </si>
  <si>
    <t>Reko silnice II/263, hranice kraje okr. Česká Lípa-Česká Kamenice, výkupy pozemků</t>
  </si>
  <si>
    <t>15170000200110801001</t>
  </si>
  <si>
    <t>Rekonstrukce II/261 - hranice kraje okr. Mělník - hranice kraje okr. Ústí n/L, výkupy pozemků</t>
  </si>
  <si>
    <t>15170000210110801001</t>
  </si>
  <si>
    <t>Reko silnice II/260 Úštěk - Malé Březno, výkupy pozemků</t>
  </si>
  <si>
    <t>15170000220110801001</t>
  </si>
  <si>
    <t>Rekonstrukce mostního objektu 246-019 Roudnice n.L., výkupy pozemků</t>
  </si>
  <si>
    <t>15170000520110801001</t>
  </si>
  <si>
    <t>Rekonstrukce mostu 256-007 Želenice, výkupy pozemků</t>
  </si>
  <si>
    <t>15180000130110801001</t>
  </si>
  <si>
    <t>Rekonstrukce mostu 26630-1 Rumburk - Horní Jindřichov, výkupy pozemků</t>
  </si>
  <si>
    <t>15190000160110801001</t>
  </si>
  <si>
    <t>Rekonstrukce mostu 26330-2 Rumburk - Horní Jindřichov, výkupy pozemků</t>
  </si>
  <si>
    <t>15190000170110801001</t>
  </si>
  <si>
    <t>Rekonstrukce mostu ev. č. 237-030 Třebenice</t>
  </si>
  <si>
    <t>15190000310110801001</t>
  </si>
  <si>
    <t>Rekonstrukce most ev. č. 26120-2 Radouň, výkupy pozemků</t>
  </si>
  <si>
    <t>15200000120110801001</t>
  </si>
  <si>
    <t>Cyklostezka Ohře, výkupy pozemků, majetkoprávní vypořádání</t>
  </si>
  <si>
    <t>07070481760000000000</t>
  </si>
  <si>
    <t>Labská stezka č. 2 - II. etapa, výkupy pozemků</t>
  </si>
  <si>
    <t>07100482300000000000</t>
  </si>
  <si>
    <t>Labská stezka č. 2 - III. etapa, výkupy pozemků</t>
  </si>
  <si>
    <t>07110482320000000000</t>
  </si>
  <si>
    <t>Gymnázium, Roudnice n/L - nákup p.p.č. 405 a 408, k.ú. Roudnice n/L</t>
  </si>
  <si>
    <t>05240000010110801001</t>
  </si>
  <si>
    <t>Rekonstrukce Střední škola pedagogická, hotelnictví a služeb, Litoměřice, nákup pozemku</t>
  </si>
  <si>
    <t>15190000220110801001</t>
  </si>
  <si>
    <t>Obchodní akademie a jazyková škola s právem státní jazykové zkoušky, Ústí nad Labem.,p.o.-nákup dlouhodobého majetku, k.ú. ÚL</t>
  </si>
  <si>
    <t>92240000010110801001</t>
  </si>
  <si>
    <t>Střední škola obchodu, řemesel, služeb a Základní škola, Ústí nad Labem-Výstavba řeznického a cukrářského studia se školní jídelnou, nákup pozemků</t>
  </si>
  <si>
    <t>15220000840110801001</t>
  </si>
  <si>
    <t>Dětský domov a Školní jídelna, Chomutov, p.o. - nákup stavby dle výzvy Ministerstva práce a sociálních věcí</t>
  </si>
  <si>
    <t>05240000040110801001</t>
  </si>
  <si>
    <t>Dětský domov a Školní jídelna, Chomutov, p.o. - nákup pozemku dle výzvy Ministerstva práce a sociálních věcí</t>
  </si>
  <si>
    <t>Rezerva na pokrytí salda transakce obchodního podílu Divadlo-Muzeum</t>
  </si>
  <si>
    <t>Nemocnice v Litoměřicích - nákup pozemků, k.ú. Litoměřice</t>
  </si>
  <si>
    <t>rezervy - nákup nemovitostí pro příspěvkové organizace</t>
  </si>
  <si>
    <t>nákup stavby č.p. 1340, k.ú. ÚL - sídlo Hasičského záchranného sboru ČR</t>
  </si>
  <si>
    <t>nákup pozemku p.č. 1763, k.ú. ÚL - sídlo Hasičského záchranného sboru ČR</t>
  </si>
  <si>
    <t>Centrum sociální pomoci Litoměřice, p.o. - nákup stavby, k.ú. Litoměřice</t>
  </si>
  <si>
    <t>15240000200110801001</t>
  </si>
  <si>
    <t>Centrum sociální pomoci Litoměřice, p.o. - nákup pozemku, k.ú. Litoměřice</t>
  </si>
  <si>
    <t>Domov Brtníky, p.o. - nákup pozemků, k.ú. Brtníky</t>
  </si>
  <si>
    <t>15240000010110801001</t>
  </si>
  <si>
    <t>oblast školství, mládeže a tělovýchovy</t>
  </si>
  <si>
    <t>9209</t>
  </si>
  <si>
    <t xml:space="preserve">Logopedická základní škola, Měcholupy 1, p. o. - Krajské SPC – rekonstrukce a přístavba budovy sýpky </t>
  </si>
  <si>
    <t>4090</t>
  </si>
  <si>
    <t>07230003920110801001</t>
  </si>
  <si>
    <t>Základní škola profesora Z.Matějčka, Most-snížení energetické náročnosti budovy školy</t>
  </si>
  <si>
    <t>5140</t>
  </si>
  <si>
    <t>15220000650110801001</t>
  </si>
  <si>
    <t>Základní škola a Střední škola, Most - reko elektroinstalace v areálu školy</t>
  </si>
  <si>
    <t>5150</t>
  </si>
  <si>
    <t>15160000520110801001</t>
  </si>
  <si>
    <t>Speciální Základní škola a speciální Mateřská škola Teplice, Trnovanská - reko areálu - I. etapa</t>
  </si>
  <si>
    <t>6270</t>
  </si>
  <si>
    <t>15160000470110801001</t>
  </si>
  <si>
    <t xml:space="preserve">Speciální Základní škola a Praktická škola,ÚL - speciální pedagogické centrum Střekov  </t>
  </si>
  <si>
    <t>15220000720110801001</t>
  </si>
  <si>
    <t>Gymnázium, Rumburk -  sportoviště školy (Komenského 1130/10)</t>
  </si>
  <si>
    <t>15230000450110801001</t>
  </si>
  <si>
    <t>Gymnázium, Chomutov - vestavba do půdy</t>
  </si>
  <si>
    <t>15220000120010101001</t>
  </si>
  <si>
    <t>Gymnázium, Chomutov - přístavba sociálního zázemí sportovní haly</t>
  </si>
  <si>
    <t>15230000420110801001</t>
  </si>
  <si>
    <t xml:space="preserve">Gymnázium, Kadaň - stavební úpravy vnitřních prostor objektu školy včetně úprav venkovních prostor </t>
  </si>
  <si>
    <t>15230000090110801001</t>
  </si>
  <si>
    <t>Gymnázium J.Jungmanna, Litoměřice - revitalizace budovy gymnázia</t>
  </si>
  <si>
    <t>3130</t>
  </si>
  <si>
    <t>15200000160110801001</t>
  </si>
  <si>
    <t>Gymnázium J.Jungmanna, Litoměřice- novostavba multifunkční haly</t>
  </si>
  <si>
    <t>15240000180110801001</t>
  </si>
  <si>
    <t>Gymnázium, Roudnice nad Labem - přístavba jídelny a reko školní kuchyně</t>
  </si>
  <si>
    <t>15170000430110801001</t>
  </si>
  <si>
    <t>Gymnázium, Roudnice nad Labem-oprava sportovní haly (tělocvičny) - dodávky</t>
  </si>
  <si>
    <t>15220000290110801001</t>
  </si>
  <si>
    <t>Gymnázium T.G.Masaryka,Litvínov-rekonstrukce elektro,voda,topení</t>
  </si>
  <si>
    <t>5120</t>
  </si>
  <si>
    <t>15160000780110801001</t>
  </si>
  <si>
    <t>Střední zdravotnická škola a Obchodní akademie, Rumburk - rozšíření kapacity a dílčí rekonstrukce objektu školy (Komenského 927/12, 408 01 Rumburk)</t>
  </si>
  <si>
    <t>15230000440110801001</t>
  </si>
  <si>
    <t>Vyšší odborná škola, Střední průmyslová škola a Střední odborná škola, Varnsdorf-středoškolský kampus s novým administrativním sídlem školy - tělocvična</t>
  </si>
  <si>
    <t>1140</t>
  </si>
  <si>
    <t>15190000290110801001</t>
  </si>
  <si>
    <t>Vyšší odborná škola, Střední průmyslová škola a Střední odborná škola, Varnsdorf-středoškolský kampus s novým administrativním sídlem školy</t>
  </si>
  <si>
    <t>Vyšší odborná škola, Střední průmyslová škola a Střední odborná škola, Varnsdorf-výstavba sportovního areálu (Karolíny Světlé 2703, Varnsdorf)</t>
  </si>
  <si>
    <t>15230000430110801001</t>
  </si>
  <si>
    <t>Vyšší odborná škola, Střední průmyslová škola a Střední odborná škola, Varnsdorf-oprava hlavní budovy vč. zateplení a zateplení, sanace vlhkosti a opěrné zdi do ul. Erbenova (dílny elektro) (Národní 2589)</t>
  </si>
  <si>
    <t>15230000480110801001</t>
  </si>
  <si>
    <t>Vyšší odborná škola, Střední průmyslová škola a Střední odborná škola, Varnsdorf-přestavba budovy na svářecí školu se zámečnickou dílnou (Karolíny Světlé 2703)</t>
  </si>
  <si>
    <t>15240000260110801001</t>
  </si>
  <si>
    <t>Vyšší odborná škola, Střední průmyslová škola a Střední odborná škola, Varnsdorf-výstavba tělocvičny (Karolína Světlé 2703)</t>
  </si>
  <si>
    <t>15240000270110801001</t>
  </si>
  <si>
    <t>Střední škola zahradnická a zemědělská Antonína Emanuela Komerse, Děčín - Libverda - reko objektu a skleníků zahradnictví vč. příslušenství</t>
  </si>
  <si>
    <t>15180000210110801001</t>
  </si>
  <si>
    <t>Střední škola zahradnická a zemědělská Antonína Emanuela Komerse, Děčín - Libverda - kompletní rekonstrukce střechy, půdní vestavba, výtah</t>
  </si>
  <si>
    <t>15220000900110801001</t>
  </si>
  <si>
    <t>Střední škola zahradnická a zemědělská Antonína Emanuela Komerse, Děčín - Libverda - stavební úpravy zemědělské haly</t>
  </si>
  <si>
    <t>15230000170110801001</t>
  </si>
  <si>
    <t>Střední škola zahradnická a zemědělská Antonína Emanuela Komerse, Děčín - Libverda - rekonstrukce zemědělské haly</t>
  </si>
  <si>
    <t>15240000080110801001</t>
  </si>
  <si>
    <t>Vyšší odborná škola a Střední průmyslová škola strojní, stavební a dopravní, Děčín-reko objektu na Slovanské</t>
  </si>
  <si>
    <t>15150683200120101001</t>
  </si>
  <si>
    <t>Střední průmyslová škola stavební a Obchodní akademie, Kadaň - stavební úpravy školy, výměna rozvodů elektroinstalace, vody, odpadů a topení (Komenského 562)</t>
  </si>
  <si>
    <t>15240000130110801001</t>
  </si>
  <si>
    <t xml:space="preserve">Střední škola pedagogická, hotelnictví a služeb, Litoměřice-snížení energetické náročnosti gastro provozu – Komenského 754/3, Dlouhá 221/4 </t>
  </si>
  <si>
    <t>07220002220110801001</t>
  </si>
  <si>
    <t>Střední škola pedagogická, hotelnictví a služeb, Litoměřice-reko budovy školy, výměna oken, oprava střechy a fasády , vč. zateplení</t>
  </si>
  <si>
    <t>Vyšší odborná škola obalové techniky a Střední škola, Štětí - reko elektroinstalace ve dvou budovách školy</t>
  </si>
  <si>
    <t>15210000130110801001</t>
  </si>
  <si>
    <t>Vyšší odborná škola obalové techniky a Střední škola, Štětí - fotovoltaické panely a rekonstrukce střech</t>
  </si>
  <si>
    <t>15220000890110801001</t>
  </si>
  <si>
    <t>Vyšší odborná škola obalové techniky a Střední škola, Štětí - řešení bezbariérovosti objektu 1. Máje a objektu Pivovarská</t>
  </si>
  <si>
    <t>15240000430110801001</t>
  </si>
  <si>
    <t>Vyšší odborná škola a Střední odborná škola, Roudnice nad Labem - výstavba nové tělocvičny</t>
  </si>
  <si>
    <t>15170000330110801001</t>
  </si>
  <si>
    <t>Vyšší odborná škola a Střední odborná škola, Roudnice nad Labem - zateplení budovy pavilonu I a II</t>
  </si>
  <si>
    <t>15220000860110801001</t>
  </si>
  <si>
    <t>Obchodní akademie a Střední odborná škola generála Františka Fajtla, Louny - zateplení a střešní konstrukce budovy školy Postoloprtská 2636</t>
  </si>
  <si>
    <t>15190000130110801001</t>
  </si>
  <si>
    <t xml:space="preserve">Obchodní akademie a Střední odborná škola generála Františka Fajtla, Louny - zateplení budovy školy (Osvoboditelů č.p. 380, Louny) </t>
  </si>
  <si>
    <t>15230000300110801001</t>
  </si>
  <si>
    <t>Obchodní akademie a Střední odborná škola zemědělská a ekologická, Žatec - revitalizace sportovního hřiště</t>
  </si>
  <si>
    <t>4110</t>
  </si>
  <si>
    <t>15240000500110801001</t>
  </si>
  <si>
    <t>Vyšší odborná škola ekonomická, sociální a zdravotnická, Obchodní akademie, Střední pedagogická škola a Střední zdravotnická škola, Most- revitalizace venkovního atria na víceúčelový sál (Zd.Fibicha 20)</t>
  </si>
  <si>
    <t>15220000530110801001</t>
  </si>
  <si>
    <t>Hotelová škola, Obchodní akademie a Střední průmyslová škola, Teplice - snížení energetické náročnosti gastro provozu – Smetanovo nám. 1452, Čsl. dobrovolců 2865-INV</t>
  </si>
  <si>
    <t>07220002210110801001</t>
  </si>
  <si>
    <t>Střední průmyslová škola, Ústí nad Labem - Stříbrníky - reko objektu</t>
  </si>
  <si>
    <t>15210000190110801001</t>
  </si>
  <si>
    <t xml:space="preserve">Vyšší odborná škola zdravotnická a Střední škola zdravotnická Ústí nad Labem - rozšíření prostorových kapacit pro výuku odborných předmětů </t>
  </si>
  <si>
    <t>7040</t>
  </si>
  <si>
    <t>15220000710110801001</t>
  </si>
  <si>
    <t xml:space="preserve">Vyšší odborná škola zdravotnická a Střední škola zdravotnická Ústí nad Labem -úprava volných ubytovacích kapacit na odborné učebny ošetřovatelství </t>
  </si>
  <si>
    <t>15230000240110801001</t>
  </si>
  <si>
    <t>Střední škola řemesel a služeb, Děčín - rekonstrukce DM vč. nádvoří</t>
  </si>
  <si>
    <t>1100</t>
  </si>
  <si>
    <t>15220000010110801001</t>
  </si>
  <si>
    <t xml:space="preserve">Střední lesnická škola a Střední odborná škola, Šluknov - snížení energetické náročnosti gastro provozu </t>
  </si>
  <si>
    <t>07220002190110801001</t>
  </si>
  <si>
    <t>Střední škola technická, gastronomická a automobilní, Chomutov - reko a zateplení tělocvičny Jirkov (Jezerská 272)</t>
  </si>
  <si>
    <t>15220000510110801001</t>
  </si>
  <si>
    <t>Střední škola technická, gastronomická a automobilní, Chomutov - rekonstrukce budovy E, č.p. 4132, Cihlářská, Chomutov</t>
  </si>
  <si>
    <t>15230000290110801001</t>
  </si>
  <si>
    <t>Střední odborná škola a Střední odborné učiliště, Roudnice nad Labem - snížení energetické náročnosti gastro provozu</t>
  </si>
  <si>
    <t>07220002390110801001</t>
  </si>
  <si>
    <t>Střední škola technická, Most - oprava výtahů (Dělnická 21)</t>
  </si>
  <si>
    <t>15220000490110801001</t>
  </si>
  <si>
    <t>Střední průmyslová škola a Střední odborná škola gastronomie a služeb, Most - reko elektroinstalace vč. trafostanice a datových sítí</t>
  </si>
  <si>
    <t>15220000170110801001</t>
  </si>
  <si>
    <t>Střední odborná škola, Litvínov - Hamr -  přístavba patra</t>
  </si>
  <si>
    <t>07230003930110801001</t>
  </si>
  <si>
    <t>Střední odborná škola, Litvínov - Hamr - stavební úpravy objektu školy a dílen</t>
  </si>
  <si>
    <t>15230000180110801001</t>
  </si>
  <si>
    <t>Střední škola stavební a strojní, Teplice - dostavba areálu školy - vnitřní vybavení</t>
  </si>
  <si>
    <t>15000468040120105001</t>
  </si>
  <si>
    <t>Střední škola stavební a strojní, Teplice - reko bývalého internátu</t>
  </si>
  <si>
    <t>15170000390110801001</t>
  </si>
  <si>
    <t>Střední škola stavební a strojní, Teplice - zateplení fasády a výměna vnějších výplní, výměna krovu a střešní krytiny (Krupka)</t>
  </si>
  <si>
    <t>15220000420110801001</t>
  </si>
  <si>
    <t>Střední škola stavební a strojní, Teplice - snížení energetické náročnosti zázemí školy a výměna oplocení</t>
  </si>
  <si>
    <t>15230000140110801001</t>
  </si>
  <si>
    <t>Střední škola obchodu, řemesel, služeb a Základní škola, Ústí nad Labem - snížení energetické náročnosti gastro provozu – Václavské náměstí 10</t>
  </si>
  <si>
    <t>07220002380110801001</t>
  </si>
  <si>
    <t>Střední škola obchodu, řemesel, služeb a Základní škola, Ústí nad Labem - výměna vnitřních instalací</t>
  </si>
  <si>
    <t>15180000260120105001</t>
  </si>
  <si>
    <t>Střední škola obchodu, řemesel, služeb a Základní škola, Ústí nad Labem - výstavba řeznického a cukrářského studia se školní prodejnou</t>
  </si>
  <si>
    <t>Střední průmyslová škola stavební a Střední odborná škola stavební a technická, Ústí nad Labem - výměna a stavební úpravy vnitřních rozvodů budovy S - programové vybavení</t>
  </si>
  <si>
    <t>7100</t>
  </si>
  <si>
    <t>15180000270110801001</t>
  </si>
  <si>
    <t>Střední průmyslová škola stavební a Střední odborná škola stavební a technická, Ústí nad Labem - výměna a stavební úpravy vnitřních rozvodů budovy S</t>
  </si>
  <si>
    <t>Střední průmyslová škola stavební a Střední odborná škola stavební a technická, Ústí nad Labem - výměna a stavební úpravy vnitřních rozvodů budovy S - dodávky</t>
  </si>
  <si>
    <t>Střední průmyslová škola stavební a Střední odborná škola stavební a technická, Ústí nad Labem-oprava obálky budovy B areálu U Panského dvora</t>
  </si>
  <si>
    <t>15220000280110801001</t>
  </si>
  <si>
    <t>Střední průmyslová škola stavební a Střední odborná škola stavební a technická, Ústí nad Labem-novostavba budova C</t>
  </si>
  <si>
    <t>15220000390110801001</t>
  </si>
  <si>
    <t>Konzervatoř, Teplice - stavební úpravy na objektu Diplomat</t>
  </si>
  <si>
    <t>15160000490110801001</t>
  </si>
  <si>
    <t>Konzervatoř, Teplice - stavební úpravy na objektu Diplomat - dodávky</t>
  </si>
  <si>
    <t>Konzervatoř, Teplice – kompletní výměna vnitřních instalací v budově B</t>
  </si>
  <si>
    <t>15200000060110801001</t>
  </si>
  <si>
    <t>Gymnázium a Střední odborná škola, Klášterec nad Ohří - výstavba velké tělocvičny</t>
  </si>
  <si>
    <t>15240000040110801001</t>
  </si>
  <si>
    <t>Gymnázium a Střední odborná škola, Podbořany - rekonstrukce elektrických rozvodů</t>
  </si>
  <si>
    <t>15160000760110801001</t>
  </si>
  <si>
    <t>Gymnázium a Střední odborná škola, Podbořany - rekonstrukce školního hřiště</t>
  </si>
  <si>
    <t>15230000410110801001</t>
  </si>
  <si>
    <t>Gymnázium a Střední průmyslová škola, Masarykova 12 Duchcov - rekonstrukce elektroinstalace</t>
  </si>
  <si>
    <t>15230000100110801001</t>
  </si>
  <si>
    <t>Gymnázium a Střední průmyslová škola, Masarykova 12 Duchcov - kompletní rekonstrukce vily na pozemku školy</t>
  </si>
  <si>
    <t>15240000140110801001</t>
  </si>
  <si>
    <t>Gymnázium a Střední odborná škola Dr. Václava Šmejkala, ÚL - stavební úpravy a dostavba areálu</t>
  </si>
  <si>
    <t>7230</t>
  </si>
  <si>
    <t>15140685310000000000</t>
  </si>
  <si>
    <t>Gymnázium a Střední odborná škola Dr. Václava Šmejkala, ÚL - stavební úpravy a dostavba areálu - dodávky vybavení</t>
  </si>
  <si>
    <t>Dětský domov a Školní jídelna, Lipová u Šluknova 417 - novostavba rodinného domu pro rodinnou skupinu</t>
  </si>
  <si>
    <t>1060</t>
  </si>
  <si>
    <t>15240000250110801001</t>
  </si>
  <si>
    <t>Dětský domov a Školní jídelna, Mašťov - reko sociálního zařízení a koupelen na hlavní budově a Domečku</t>
  </si>
  <si>
    <t>15220000330110801001</t>
  </si>
  <si>
    <t>Dětský domov, Základní škola a Střední škola, Žatec - snížení energetické náročnosti objektu školy</t>
  </si>
  <si>
    <t>4130</t>
  </si>
  <si>
    <t>15230000280110801001</t>
  </si>
  <si>
    <t>Dětský domov a Školní jídelna, Tisá 280 - zateplení fasády správní budovy</t>
  </si>
  <si>
    <t>7170</t>
  </si>
  <si>
    <t>15230000390110801001</t>
  </si>
  <si>
    <t>Dětský domov a Školní jídelna, Ústí nad Labem, Truhlářova 16, p. o. – výstavba dvojgaráže (Jeseninova, parc.č. 401)</t>
  </si>
  <si>
    <t>7210</t>
  </si>
  <si>
    <t>15210000040110801001</t>
  </si>
  <si>
    <t xml:space="preserve">Pedagogicko-psychologická poradna ÚK a Zařízení pro další vzdělávání pedagogických pracovníků, Teplice - oprava fasády, dodání a instalacevýtahu a schodišťové plošiny (Lípová 9) </t>
  </si>
  <si>
    <t>6230</t>
  </si>
  <si>
    <t>3146</t>
  </si>
  <si>
    <t>15220000500110801001</t>
  </si>
  <si>
    <t>oblast kultury a památkové péče</t>
  </si>
  <si>
    <t>Knihovna Ústeckého kraje, p. o. - Evropská knihovna - 2.etapa - reko vily Na schodech 4</t>
  </si>
  <si>
    <t>9210</t>
  </si>
  <si>
    <t>15170000090110801001</t>
  </si>
  <si>
    <t>Oblastní muzeum v Děčíně - Varnsdorf - stavební úpravy muzea</t>
  </si>
  <si>
    <t>15180000110110801001</t>
  </si>
  <si>
    <t>Oblastní muzeum v Děčíně -  úprava vnitřních a vnějších ploch, výměna topného systému a přístavba výtahu</t>
  </si>
  <si>
    <t>15220000180110801001</t>
  </si>
  <si>
    <t>Oblastní muzeum v Chomutově - rekonstrukce areálu Ctiborova  - Muzeum Praga</t>
  </si>
  <si>
    <t>15200000110110801001</t>
  </si>
  <si>
    <t>Oblastní muzeum v Chomutově - rekonstrukce objektu Školní 3587 v Chomutově na muzejní depozitář</t>
  </si>
  <si>
    <t>15240000240110801001</t>
  </si>
  <si>
    <t>Severočeská galerie výtvarného umění v Litoměřicích - reko zadního traktu domu č.p. 24 s realizací nové stálé expozice insitního umění a art brut</t>
  </si>
  <si>
    <t>15230000040110801001</t>
  </si>
  <si>
    <t>Galerie Benedikta Rejta v Lounech-statické zajištění, sanace podzemních prostor</t>
  </si>
  <si>
    <t>15140683860000000000</t>
  </si>
  <si>
    <t>Oblastní muzeum v Lounech - úprava budovy Poděbradova č.p.599 pro depozitář</t>
  </si>
  <si>
    <t>15150682470120101001</t>
  </si>
  <si>
    <t>Oblastní muzeum v Lounech - revitalizace Archeoskanzenu Březno</t>
  </si>
  <si>
    <t>15220000830110801001</t>
  </si>
  <si>
    <t>Oblastní muzeum a galerie v Mostě - komplexní zabezpečení budovy</t>
  </si>
  <si>
    <t>15220000470110801001</t>
  </si>
  <si>
    <t>Oblastní muzeum a galerie v Mostě - generální rekonstrukce bývalé tělocvičny (velký výstavní sál)</t>
  </si>
  <si>
    <t>15230000080110801001</t>
  </si>
  <si>
    <t>Regionální muzeum v Teplicích-reko vnitřních prostor budovy č.p.517/14</t>
  </si>
  <si>
    <t>15160000800110801001</t>
  </si>
  <si>
    <t>Regionální muzeum v Teplicích-obnova muzea v Krupce</t>
  </si>
  <si>
    <t>15240000120110801001</t>
  </si>
  <si>
    <t xml:space="preserve">Hvězdárna a planetárium Teplice - výstavba nového planetária </t>
  </si>
  <si>
    <t>6502</t>
  </si>
  <si>
    <t>15240000310110801001</t>
  </si>
  <si>
    <t>Památník letiště Žatec</t>
  </si>
  <si>
    <t>3326</t>
  </si>
  <si>
    <t>15240000320110801001</t>
  </si>
  <si>
    <t>oblast sociálních věcí</t>
  </si>
  <si>
    <t>Domovy sociálních služeb Kadaň a Mašťov-rozšíření přístavby objektu</t>
  </si>
  <si>
    <t>9211</t>
  </si>
  <si>
    <t>15220000370110801001</t>
  </si>
  <si>
    <t>Domovy sociálních služeb Kadaň a Mašťov-přístavba objektu pro klienty s autismem</t>
  </si>
  <si>
    <t>15220000820110801001</t>
  </si>
  <si>
    <t>Centrum sociální pomoci Litoměřice-Domov důchodců Libochovice-výměna oken,reko obvodového pláště všech pavilonů</t>
  </si>
  <si>
    <t>07160000450110801001</t>
  </si>
  <si>
    <t>Centrum sociální pomoci Litoměřice-Domov U Trati Ltm-reko koupelnových jader v bytech uživatelů</t>
  </si>
  <si>
    <t>15200000070110801001</t>
  </si>
  <si>
    <t>Centrum sociální pomoci Litoměřice-Domov U Trati - reko vodovodního řadu a kanalizace</t>
  </si>
  <si>
    <t>15210000100110801001</t>
  </si>
  <si>
    <t>Centrum sociální pomoci Litoměřice-Domov U Trati Ltm-zateplení budovy,výměna zábradlí,okna</t>
  </si>
  <si>
    <t>15220000380110801001</t>
  </si>
  <si>
    <t>Centrum sociální pomoci Litoměřice-Domov U Trati Ltm-výstavba evakuačního výtahu</t>
  </si>
  <si>
    <t>15220000750110801001</t>
  </si>
  <si>
    <t>Centrum sociální pomoci Litoměřice-výstavba nového objektu pro pobytovou sociální službu domovy se zvláštním režimem</t>
  </si>
  <si>
    <t>15220000870110801001</t>
  </si>
  <si>
    <t>Centrum sociální pomoci Litoměřice-Domov sociální péče Chotěšov-instalace FVE vč.stavební připravenosti</t>
  </si>
  <si>
    <t>15240000330110801001</t>
  </si>
  <si>
    <t>Domov sociálních služeb Meziboří-reko Domova pro seniory v ul. Javorová čp. 102</t>
  </si>
  <si>
    <t>15240000020110801001</t>
  </si>
  <si>
    <t>Domov sociálních služeb Litvínov-klimatizace pokojů a chodeb (Křížatecká 16)</t>
  </si>
  <si>
    <t>15220000550110801001</t>
  </si>
  <si>
    <t>Domov sociálních služeb Litvínov-klimatizace pokojů a chodeb (Křížatecká 16)-zařízení</t>
  </si>
  <si>
    <t>Podkrušnohorské domovy sociálních služeb Dubí - Teplice - revitalizace Domova důchodců Dubí</t>
  </si>
  <si>
    <t>15120573170000000000</t>
  </si>
  <si>
    <t>Podkrušnohorské domovy sociálních služeb Dubí - Teplice-Domov pro seniory Dubí-vybudování objektu pro osoby s diagnózou schizofrenie</t>
  </si>
  <si>
    <t>15210000250110801001</t>
  </si>
  <si>
    <t>Domov Brtníky-výstavba 2 domů pro Domov Brtníky</t>
  </si>
  <si>
    <t>15240000210110801001</t>
  </si>
  <si>
    <t>Domovy pro osoby se zdravotním postižením Oleška-Kamenice-Chráněné bydlení Děčín-reko objektu</t>
  </si>
  <si>
    <t>15220000800110801001</t>
  </si>
  <si>
    <t>Domovy pro osoby se zdravotním postižením Oleška-Kamenice-Domovy pro osoby se zdravotním postižením Stará Oleška-výstavba multifunkčního objektu</t>
  </si>
  <si>
    <t>15240000300110801001</t>
  </si>
  <si>
    <t>Ústav sociální péče pro tělesně postižené dospělé Snědovice-reko budovy Zámek vč. venkovního prostranství</t>
  </si>
  <si>
    <t>15230000350110801001</t>
  </si>
  <si>
    <t>Domov „Bez zámků“ Tuchořice-reko budovy Zámečku</t>
  </si>
  <si>
    <t>15110468340000000000</t>
  </si>
  <si>
    <t>Domov „Bez zámků“ Tuchořice-reko budovy Teletníku a Zámečku-2.etapa</t>
  </si>
  <si>
    <t>Domov „Bez zámků“ Tuchořice-reko rodinného domů č.p.1963,st.p.č.2115,k.ú.Žatec</t>
  </si>
  <si>
    <t>15240000170110801001</t>
  </si>
  <si>
    <t>Domovy sociálních služeb Háj a Nová Ves-Domov pro osoby se zdravotním postižením Háj u Duchcova-zateplení budov 1 a 2</t>
  </si>
  <si>
    <t>15220000670110801001</t>
  </si>
  <si>
    <t>Domovy sociálních služeb Háj a Nová Ves-stavební úpravy objektu Újezdeček</t>
  </si>
  <si>
    <t>15240000150110801001</t>
  </si>
  <si>
    <t>Domovy sociálních služeb Háj a Nová Ves-vybudování bytových jednotek v objektu Krupka</t>
  </si>
  <si>
    <t>15240000220110801001</t>
  </si>
  <si>
    <t>oblast zdravotnictví</t>
  </si>
  <si>
    <t>Kojenecké ústavy ÚK-reko evakuačních výtahů</t>
  </si>
  <si>
    <t>9212</t>
  </si>
  <si>
    <t>5721</t>
  </si>
  <si>
    <t>3529</t>
  </si>
  <si>
    <t>15230000190110801001</t>
  </si>
  <si>
    <t>Kojenecké ústavy ÚK-reko sociálního zařízení</t>
  </si>
  <si>
    <t>15240000380110801001</t>
  </si>
  <si>
    <t>Zdravotnická záchranná služba Ústeckého kraje-výstavba výjezdové základny ZZS ÚK- Litvínov</t>
  </si>
  <si>
    <t>15150682490120101001</t>
  </si>
  <si>
    <t>Zdravotnická záchranná služba Ústeckého kraje-realizace hasicího zařízení,stavavební úpravy heliportu ZZS ÚK Ústí n.L.</t>
  </si>
  <si>
    <t>15240000190110801001</t>
  </si>
  <si>
    <t>Dětské centrum Ústeckého kraje (Kojenecké ústavy ÚK)-reko evakuačních výtahů</t>
  </si>
  <si>
    <t>oblast dopravy a silničního hospodářství</t>
  </si>
  <si>
    <t xml:space="preserve"> II/247 Přivaděč k průmyslové zóně Prosmyky II. část</t>
  </si>
  <si>
    <t>9213</t>
  </si>
  <si>
    <t>Okružní křižovatky Petrovická II/528, ÚL</t>
  </si>
  <si>
    <t>15100467140000000000</t>
  </si>
  <si>
    <t>Rekonstrukce mostu E.Beneše</t>
  </si>
  <si>
    <t>15150682210000000000</t>
  </si>
  <si>
    <t>II/250-Staňkovice-směr křižovatka I/7-reko silnice</t>
  </si>
  <si>
    <t>III/23756-Reko mostního objektu 23756-003 Kololeč</t>
  </si>
  <si>
    <t>II/221-Reko mostního objektu 221-003 Velká Černoc</t>
  </si>
  <si>
    <t>15150682940120101001</t>
  </si>
  <si>
    <t>III/25817-Rekonstrukce mostního objektu 25817-1 Rtyně nad Bílinou</t>
  </si>
  <si>
    <t>III/25613-Rekonstrukce mostního objektu 25613-2 Jeníkov</t>
  </si>
  <si>
    <t>15160000430110801001</t>
  </si>
  <si>
    <t>II/240-Rekonstrukce mostního objektu 240-031,031A v Roudnici nad Labem</t>
  </si>
  <si>
    <t>III/24049 - Obchvat obce Předonín</t>
  </si>
  <si>
    <t>15160000570110801001</t>
  </si>
  <si>
    <t>Rekonstrukce most.obj.25851-2 Malá Veleň</t>
  </si>
  <si>
    <t>Reko silnice II/261, hranice okr. Mělník-Štětí-Polepy-Libochovany-hranice okr. Ústí n.L.</t>
  </si>
  <si>
    <t>Reko silnice II/260 Úštěk - Malé Březno</t>
  </si>
  <si>
    <t>Rekonstrukce mostního objektu 246-019 Roudnice nad Labem</t>
  </si>
  <si>
    <t>Rekonstrukce mostního objektu 25013-3 Dobroměřice</t>
  </si>
  <si>
    <t>15170000530110801001</t>
  </si>
  <si>
    <t>Rekonstrukce mostu 256-007 Želenice</t>
  </si>
  <si>
    <t>Reko mostu  ev.č.225-008 Trnovany přes trať ČD</t>
  </si>
  <si>
    <t>15190000010110801001</t>
  </si>
  <si>
    <t>Reko mostu  ev.č.225-009 Trnovany přes Blšanku</t>
  </si>
  <si>
    <t>15190000020110801001</t>
  </si>
  <si>
    <t>Reko mostu  ev.č.2501-2 Tvršice</t>
  </si>
  <si>
    <t>15190000030110801001</t>
  </si>
  <si>
    <t>Reko mostu 26330-1 Rumburk-Horní Jindřichov</t>
  </si>
  <si>
    <t>Reko mostu 26330-2 Rumburk-Horní Jindřichov</t>
  </si>
  <si>
    <t>Reko mostu ev.č. 246-005 Počedělice</t>
  </si>
  <si>
    <t>15190000280110801001</t>
  </si>
  <si>
    <t>Reko mostu ev.č. 237-030 Třebenice</t>
  </si>
  <si>
    <t>Reko mostu ev.č. 240-030 Roudnice n.L.</t>
  </si>
  <si>
    <t>15190000320110801001</t>
  </si>
  <si>
    <t>Reko mostu ev.č. 22422-1 Libědice</t>
  </si>
  <si>
    <t>15190000330110801001</t>
  </si>
  <si>
    <t>Rekonstrukce mostu ev.č. 25013-4 Louny</t>
  </si>
  <si>
    <t>15210000020110801001</t>
  </si>
  <si>
    <t>Okružní křižovatka II/568-ul. Polní v Kadani</t>
  </si>
  <si>
    <t>15210000160110801001</t>
  </si>
  <si>
    <t>Silnice III/25013 Lenešice-reko průjezd úseku obce Lenešice,vybudování chodníků</t>
  </si>
  <si>
    <t>15210000300110801001</t>
  </si>
  <si>
    <t>III/25114-OK Chomutov, ul.Lipská x Kostelní</t>
  </si>
  <si>
    <t>15210000310110801001</t>
  </si>
  <si>
    <t>Reko silnice III/23756-Třebenice, Dlažkovická</t>
  </si>
  <si>
    <t>15220000320110801001</t>
  </si>
  <si>
    <t>Reko silnice III/2264 Blatno - Tis u Blatna</t>
  </si>
  <si>
    <t>15220000340110801001</t>
  </si>
  <si>
    <t>Reko mostu 25814-2 Hliňany přes železnici, místní komunikaci a řeku Bílinu</t>
  </si>
  <si>
    <t>15220000350110801001</t>
  </si>
  <si>
    <t>Obchvat Roudnice n.L.-III. etapa</t>
  </si>
  <si>
    <t>15220000360110801001</t>
  </si>
  <si>
    <t>Rekonstrukce mostu 22712-2 Měcholupy</t>
  </si>
  <si>
    <t>15220000680110801001</t>
  </si>
  <si>
    <t>Rekonstrukce mostu 2507-2 u Bečova</t>
  </si>
  <si>
    <t>15220000690110801001</t>
  </si>
  <si>
    <t>Reko mostu 1985-4 Klášterec n. Ohří</t>
  </si>
  <si>
    <t>15220000760110801001</t>
  </si>
  <si>
    <t>Rekonstrukce mostu ev.č. 246-002 Louny</t>
  </si>
  <si>
    <t>15220000770110801001</t>
  </si>
  <si>
    <t>Dopravní řešení ul. Moskevská,Filipovská,Svobodova a Březinova v Jiříkově</t>
  </si>
  <si>
    <t>15220000880110801001</t>
  </si>
  <si>
    <t>Výstavba okružní křižovatky Vědomice (komunikace II/240, III/24053)</t>
  </si>
  <si>
    <t>15230000050110801001</t>
  </si>
  <si>
    <t>Reko mostu 1988-1 Lužný</t>
  </si>
  <si>
    <t>15230000150110801001</t>
  </si>
  <si>
    <t>Reko mostu 2218-2 Siřem</t>
  </si>
  <si>
    <t>15230000160110801001</t>
  </si>
  <si>
    <t>Rekonstrukce mostu 260-010 Úštěk</t>
  </si>
  <si>
    <t>15230000360110801001</t>
  </si>
  <si>
    <t>Rekonstrukce mostu 260-009A Úštěk</t>
  </si>
  <si>
    <t>15230000370110801001</t>
  </si>
  <si>
    <t>Rekonstrukce mostu 256-008 Želenice</t>
  </si>
  <si>
    <t>15230000490110801001</t>
  </si>
  <si>
    <t>Rekonstrukce mostu 0272-7 Dolní Jiřetín</t>
  </si>
  <si>
    <t>15230000500110801001</t>
  </si>
  <si>
    <t>III/25378 Malšovice-zkapacitnění podjezdu želeničního mostu,rozšíření silnice</t>
  </si>
  <si>
    <t>15230000520110801001</t>
  </si>
  <si>
    <t>Hudcovská Výšina-přestavba křižovatky silnic II/254,III/25327,III/25340 na okružní</t>
  </si>
  <si>
    <t>15230000530110801001</t>
  </si>
  <si>
    <t>II/568-křižovatka D7-Březno-rozšíření silnice</t>
  </si>
  <si>
    <t>15230000540110801001</t>
  </si>
  <si>
    <t>I/25-zařízení pro provozní informace-II.etapa (Loučná u Litvínova)</t>
  </si>
  <si>
    <t>15240000160110801001</t>
  </si>
  <si>
    <t>Račetice-reko křížení silnic II/224,III/22417</t>
  </si>
  <si>
    <t>15240000470110801001</t>
  </si>
  <si>
    <t>Polepy-reko peáže silnic II/240,II/261,přestavba křižovatky II/240-II/261-III/24063 na okružní</t>
  </si>
  <si>
    <t>15240000520110801001</t>
  </si>
  <si>
    <t>Labská stezka,úsek Nučnice-Okna</t>
  </si>
  <si>
    <t>07180000030110801001</t>
  </si>
  <si>
    <t>Cyklostezka Ohře</t>
  </si>
  <si>
    <t>15220000740110801001</t>
  </si>
  <si>
    <t>oblast investiční</t>
  </si>
  <si>
    <t>9215</t>
  </si>
  <si>
    <t>předprojektová a projektová příprava staveb</t>
  </si>
  <si>
    <t>FIRI - pánevní cyklostezka</t>
  </si>
  <si>
    <t>00616</t>
  </si>
  <si>
    <t>schválený rozpočet 2024</t>
  </si>
  <si>
    <t>upravený rozpočet k 31.12.2024</t>
  </si>
  <si>
    <t>skutečnost k 31.12.2024</t>
  </si>
  <si>
    <t>Podpora veterinárních lékařů pro velká hospodářská zvířata na území Ústeckého kraje</t>
  </si>
  <si>
    <t>rozdíl skut. - UR</t>
  </si>
  <si>
    <t>% plnění k UR</t>
  </si>
  <si>
    <t>příjemci kotlíkové dotace - fyzické osoby</t>
  </si>
  <si>
    <t>V Ústí nad Labem dne 01.04.2025</t>
  </si>
  <si>
    <t>zpracoval: ekonomický odbor</t>
  </si>
  <si>
    <t>v tis. Kč</t>
  </si>
  <si>
    <t>KH - ViZa dobročinný fond - finanční dar Ukrajině, rehabulitační centrum Užhorod</t>
  </si>
  <si>
    <t>Odbor investiční - SPZ Triangle</t>
  </si>
  <si>
    <t>SPZ Triangle-úpravy rozvodů splaškové kanalizace a výtlaku vyčištění technologických vod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</si>
</sst>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entury Gothic"/>
      <family val="2"/>
      <charset val="238"/>
    </font>
    <font>
      <sz val="10"/>
      <name val="Century Gothic"/>
      <family val="2"/>
      <charset val="238"/>
    </font>
    <font>
      <sz val="10"/>
      <color rgb="FFC00000"/>
      <name val="Century Gothic"/>
      <family val="2"/>
      <charset val="238"/>
    </font>
    <font>
      <sz val="10"/>
      <color rgb="FF0000FF"/>
      <name val="Century Gothic"/>
      <family val="2"/>
      <charset val="238"/>
    </font>
    <font>
      <b/>
      <sz val="10"/>
      <color rgb="FF000000"/>
      <name val="Century Gothic"/>
      <family val="2"/>
      <charset val="238"/>
    </font>
    <font>
      <b/>
      <sz val="10"/>
      <color rgb="FFC00000"/>
      <name val="Century Gothic"/>
      <family val="2"/>
      <charset val="238"/>
    </font>
    <font>
      <b/>
      <sz val="10"/>
      <color rgb="FF0000FF"/>
      <name val="Century Gothic"/>
      <family val="2"/>
      <charset val="238"/>
    </font>
    <font>
      <sz val="10"/>
      <color rgb="FF000000"/>
      <name val="Century Gothic"/>
      <family val="2"/>
      <charset val="238"/>
    </font>
    <font>
      <b/>
      <sz val="10"/>
      <color indexed="8"/>
      <name val="Century Gothic"/>
      <family val="2"/>
      <charset val="238"/>
    </font>
    <font>
      <b/>
      <sz val="10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b/>
      <sz val="10"/>
      <color rgb="FFFF0000"/>
      <name val="Century Gothic"/>
      <family val="2"/>
      <charset val="238"/>
    </font>
    <font>
      <b/>
      <i/>
      <sz val="10"/>
      <color rgb="FF0000FF"/>
      <name val="Century Gothic"/>
      <family val="2"/>
      <charset val="238"/>
    </font>
    <font>
      <b/>
      <i/>
      <sz val="10"/>
      <color rgb="FFFF0000"/>
      <name val="Century Gothic"/>
      <family val="2"/>
      <charset val="238"/>
    </font>
    <font>
      <i/>
      <sz val="10"/>
      <name val="Century Gothic"/>
      <family val="2"/>
      <charset val="238"/>
    </font>
    <font>
      <b/>
      <i/>
      <sz val="10"/>
      <name val="Century Gothic"/>
      <family val="2"/>
      <charset val="238"/>
    </font>
    <font>
      <sz val="8"/>
      <color rgb="FF000000"/>
      <name val="Segoe UI"/>
      <family val="2"/>
      <charset val="238"/>
    </font>
    <font>
      <sz val="11"/>
      <name val="Calibri"/>
      <family val="2"/>
      <charset val="238"/>
    </font>
    <font>
      <sz val="11"/>
      <color rgb="FFC00000"/>
      <name val="Calibri"/>
      <family val="2"/>
      <charset val="238"/>
    </font>
    <font>
      <sz val="11"/>
      <color rgb="FF0000FF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6795556505021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3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0" xfId="1" applyFont="1"/>
    <xf numFmtId="0" fontId="6" fillId="0" borderId="0" xfId="2" applyFont="1" applyAlignment="1">
      <alignment readingOrder="1"/>
    </xf>
    <xf numFmtId="0" fontId="6" fillId="0" borderId="0" xfId="2" applyFont="1" applyAlignment="1">
      <alignment horizontal="center" readingOrder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textRotation="90" wrapText="1"/>
    </xf>
    <xf numFmtId="0" fontId="10" fillId="0" borderId="1" xfId="1" applyFont="1" applyBorder="1" applyAlignment="1">
      <alignment horizontal="center" vertical="center" textRotation="90"/>
    </xf>
    <xf numFmtId="3" fontId="10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3" fontId="10" fillId="2" borderId="1" xfId="1" applyNumberFormat="1" applyFont="1" applyFill="1" applyBorder="1" applyAlignment="1">
      <alignment horizontal="center" vertical="center" wrapText="1"/>
    </xf>
    <xf numFmtId="3" fontId="10" fillId="3" borderId="1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 wrapText="1"/>
    </xf>
    <xf numFmtId="4" fontId="11" fillId="4" borderId="1" xfId="1" applyNumberFormat="1" applyFont="1" applyFill="1" applyBorder="1" applyAlignment="1">
      <alignment horizontal="left"/>
    </xf>
    <xf numFmtId="4" fontId="12" fillId="4" borderId="1" xfId="1" applyNumberFormat="1" applyFont="1" applyFill="1" applyBorder="1" applyAlignment="1">
      <alignment horizontal="center"/>
    </xf>
    <xf numFmtId="4" fontId="12" fillId="4" borderId="1" xfId="1" applyNumberFormat="1" applyFont="1" applyFill="1" applyBorder="1" applyAlignment="1">
      <alignment horizontal="left"/>
    </xf>
    <xf numFmtId="4" fontId="8" fillId="4" borderId="1" xfId="1" applyNumberFormat="1" applyFont="1" applyFill="1" applyBorder="1" applyAlignment="1">
      <alignment horizontal="right"/>
    </xf>
    <xf numFmtId="3" fontId="12" fillId="4" borderId="1" xfId="1" applyNumberFormat="1" applyFont="1" applyFill="1" applyBorder="1" applyAlignment="1">
      <alignment horizontal="right"/>
    </xf>
    <xf numFmtId="3" fontId="13" fillId="4" borderId="1" xfId="1" applyNumberFormat="1" applyFont="1" applyFill="1" applyBorder="1" applyAlignment="1">
      <alignment horizontal="right"/>
    </xf>
    <xf numFmtId="4" fontId="14" fillId="5" borderId="1" xfId="1" applyNumberFormat="1" applyFont="1" applyFill="1" applyBorder="1" applyAlignment="1">
      <alignment horizontal="left" indent="1"/>
    </xf>
    <xf numFmtId="4" fontId="14" fillId="2" borderId="1" xfId="1" applyNumberFormat="1" applyFont="1" applyFill="1" applyBorder="1" applyAlignment="1">
      <alignment horizontal="center"/>
    </xf>
    <xf numFmtId="4" fontId="14" fillId="2" borderId="1" xfId="1" applyNumberFormat="1" applyFont="1" applyFill="1" applyBorder="1" applyAlignment="1">
      <alignment horizontal="left"/>
    </xf>
    <xf numFmtId="4" fontId="14" fillId="2" borderId="1" xfId="1" applyNumberFormat="1" applyFont="1" applyFill="1" applyBorder="1" applyAlignment="1">
      <alignment horizontal="right"/>
    </xf>
    <xf numFmtId="3" fontId="14" fillId="2" borderId="1" xfId="1" applyNumberFormat="1" applyFont="1" applyFill="1" applyBorder="1" applyAlignment="1">
      <alignment horizontal="right"/>
    </xf>
    <xf numFmtId="3" fontId="15" fillId="2" borderId="1" xfId="1" applyNumberFormat="1" applyFont="1" applyFill="1" applyBorder="1" applyAlignment="1">
      <alignment horizontal="right"/>
    </xf>
    <xf numFmtId="4" fontId="14" fillId="6" borderId="1" xfId="1" applyNumberFormat="1" applyFont="1" applyFill="1" applyBorder="1" applyAlignment="1">
      <alignment horizontal="left" indent="1"/>
    </xf>
    <xf numFmtId="4" fontId="14" fillId="6" borderId="1" xfId="1" applyNumberFormat="1" applyFont="1" applyFill="1" applyBorder="1" applyAlignment="1">
      <alignment horizontal="center"/>
    </xf>
    <xf numFmtId="4" fontId="14" fillId="6" borderId="1" xfId="1" applyNumberFormat="1" applyFont="1" applyFill="1" applyBorder="1" applyAlignment="1">
      <alignment horizontal="left"/>
    </xf>
    <xf numFmtId="4" fontId="14" fillId="6" borderId="1" xfId="1" applyNumberFormat="1" applyFont="1" applyFill="1" applyBorder="1" applyAlignment="1">
      <alignment horizontal="right"/>
    </xf>
    <xf numFmtId="3" fontId="14" fillId="6" borderId="1" xfId="1" applyNumberFormat="1" applyFont="1" applyFill="1" applyBorder="1" applyAlignment="1">
      <alignment horizontal="right"/>
    </xf>
    <xf numFmtId="3" fontId="15" fillId="6" borderId="1" xfId="1" applyNumberFormat="1" applyFont="1" applyFill="1" applyBorder="1" applyAlignment="1">
      <alignment horizontal="right"/>
    </xf>
    <xf numFmtId="0" fontId="14" fillId="7" borderId="1" xfId="1" applyFont="1" applyFill="1" applyBorder="1" applyAlignment="1">
      <alignment horizontal="left" indent="1"/>
    </xf>
    <xf numFmtId="0" fontId="14" fillId="7" borderId="1" xfId="1" applyFont="1" applyFill="1" applyBorder="1" applyAlignment="1">
      <alignment horizontal="center"/>
    </xf>
    <xf numFmtId="0" fontId="14" fillId="7" borderId="1" xfId="1" applyFont="1" applyFill="1" applyBorder="1" applyAlignment="1">
      <alignment horizontal="left"/>
    </xf>
    <xf numFmtId="4" fontId="14" fillId="7" borderId="1" xfId="1" applyNumberFormat="1" applyFont="1" applyFill="1" applyBorder="1" applyAlignment="1">
      <alignment horizontal="right"/>
    </xf>
    <xf numFmtId="3" fontId="14" fillId="7" borderId="1" xfId="1" applyNumberFormat="1" applyFont="1" applyFill="1" applyBorder="1" applyAlignment="1">
      <alignment horizontal="right"/>
    </xf>
    <xf numFmtId="3" fontId="15" fillId="7" borderId="1" xfId="1" applyNumberFormat="1" applyFont="1" applyFill="1" applyBorder="1" applyAlignment="1">
      <alignment horizontal="right"/>
    </xf>
    <xf numFmtId="4" fontId="3" fillId="0" borderId="0" xfId="1" applyNumberFormat="1" applyFont="1" applyAlignment="1">
      <alignment readingOrder="1"/>
    </xf>
    <xf numFmtId="0" fontId="3" fillId="0" borderId="0" xfId="1" applyFont="1" applyAlignment="1">
      <alignment readingOrder="1"/>
    </xf>
    <xf numFmtId="0" fontId="14" fillId="8" borderId="1" xfId="1" applyFont="1" applyFill="1" applyBorder="1" applyAlignment="1">
      <alignment horizontal="left" indent="1"/>
    </xf>
    <xf numFmtId="0" fontId="14" fillId="8" borderId="1" xfId="1" applyFont="1" applyFill="1" applyBorder="1" applyAlignment="1">
      <alignment horizontal="center"/>
    </xf>
    <xf numFmtId="0" fontId="14" fillId="8" borderId="1" xfId="1" applyFont="1" applyFill="1" applyBorder="1" applyAlignment="1">
      <alignment horizontal="left"/>
    </xf>
    <xf numFmtId="4" fontId="14" fillId="8" borderId="1" xfId="1" applyNumberFormat="1" applyFont="1" applyFill="1" applyBorder="1" applyAlignment="1">
      <alignment horizontal="right"/>
    </xf>
    <xf numFmtId="3" fontId="14" fillId="8" borderId="1" xfId="1" applyNumberFormat="1" applyFont="1" applyFill="1" applyBorder="1" applyAlignment="1">
      <alignment horizontal="right"/>
    </xf>
    <xf numFmtId="3" fontId="15" fillId="8" borderId="1" xfId="1" applyNumberFormat="1" applyFont="1" applyFill="1" applyBorder="1" applyAlignment="1">
      <alignment horizontal="right"/>
    </xf>
    <xf numFmtId="0" fontId="14" fillId="9" borderId="1" xfId="1" applyFont="1" applyFill="1" applyBorder="1" applyAlignment="1">
      <alignment horizontal="left" indent="1"/>
    </xf>
    <xf numFmtId="0" fontId="14" fillId="9" borderId="1" xfId="1" applyFont="1" applyFill="1" applyBorder="1" applyAlignment="1">
      <alignment horizontal="center"/>
    </xf>
    <xf numFmtId="0" fontId="14" fillId="9" borderId="1" xfId="1" applyFont="1" applyFill="1" applyBorder="1" applyAlignment="1">
      <alignment horizontal="left"/>
    </xf>
    <xf numFmtId="4" fontId="14" fillId="9" borderId="1" xfId="1" applyNumberFormat="1" applyFont="1" applyFill="1" applyBorder="1"/>
    <xf numFmtId="3" fontId="14" fillId="9" borderId="1" xfId="1" applyNumberFormat="1" applyFont="1" applyFill="1" applyBorder="1"/>
    <xf numFmtId="3" fontId="15" fillId="9" borderId="1" xfId="1" applyNumberFormat="1" applyFont="1" applyFill="1" applyBorder="1"/>
    <xf numFmtId="0" fontId="14" fillId="10" borderId="1" xfId="1" applyFont="1" applyFill="1" applyBorder="1" applyAlignment="1">
      <alignment horizontal="left" wrapText="1" indent="1"/>
    </xf>
    <xf numFmtId="0" fontId="14" fillId="10" borderId="1" xfId="1" applyFont="1" applyFill="1" applyBorder="1" applyAlignment="1">
      <alignment horizontal="center"/>
    </xf>
    <xf numFmtId="0" fontId="14" fillId="10" borderId="1" xfId="1" applyFont="1" applyFill="1" applyBorder="1" applyAlignment="1">
      <alignment horizontal="left"/>
    </xf>
    <xf numFmtId="4" fontId="14" fillId="10" borderId="1" xfId="1" applyNumberFormat="1" applyFont="1" applyFill="1" applyBorder="1"/>
    <xf numFmtId="3" fontId="14" fillId="10" borderId="1" xfId="1" applyNumberFormat="1" applyFont="1" applyFill="1" applyBorder="1"/>
    <xf numFmtId="3" fontId="15" fillId="10" borderId="1" xfId="1" applyNumberFormat="1" applyFont="1" applyFill="1" applyBorder="1"/>
    <xf numFmtId="0" fontId="14" fillId="11" borderId="1" xfId="1" applyFont="1" applyFill="1" applyBorder="1" applyAlignment="1">
      <alignment horizontal="left" indent="1"/>
    </xf>
    <xf numFmtId="0" fontId="14" fillId="11" borderId="1" xfId="1" applyFont="1" applyFill="1" applyBorder="1" applyAlignment="1">
      <alignment horizontal="center"/>
    </xf>
    <xf numFmtId="0" fontId="14" fillId="11" borderId="1" xfId="1" applyFont="1" applyFill="1" applyBorder="1" applyAlignment="1">
      <alignment horizontal="left"/>
    </xf>
    <xf numFmtId="4" fontId="14" fillId="11" borderId="1" xfId="1" applyNumberFormat="1" applyFont="1" applyFill="1" applyBorder="1"/>
    <xf numFmtId="3" fontId="14" fillId="11" borderId="1" xfId="1" applyNumberFormat="1" applyFont="1" applyFill="1" applyBorder="1"/>
    <xf numFmtId="3" fontId="15" fillId="11" borderId="1" xfId="1" applyNumberFormat="1" applyFont="1" applyFill="1" applyBorder="1"/>
    <xf numFmtId="0" fontId="16" fillId="0" borderId="0" xfId="1" applyFont="1" applyAlignment="1">
      <alignment readingOrder="1"/>
    </xf>
    <xf numFmtId="0" fontId="10" fillId="12" borderId="1" xfId="1" applyFont="1" applyFill="1" applyBorder="1"/>
    <xf numFmtId="0" fontId="12" fillId="12" borderId="1" xfId="1" applyFont="1" applyFill="1" applyBorder="1" applyAlignment="1">
      <alignment horizontal="center"/>
    </xf>
    <xf numFmtId="0" fontId="12" fillId="12" borderId="1" xfId="1" applyFont="1" applyFill="1" applyBorder="1"/>
    <xf numFmtId="4" fontId="8" fillId="12" borderId="1" xfId="1" applyNumberFormat="1" applyFont="1" applyFill="1" applyBorder="1" applyAlignment="1">
      <alignment horizontal="right"/>
    </xf>
    <xf numFmtId="3" fontId="12" fillId="12" borderId="1" xfId="1" applyNumberFormat="1" applyFont="1" applyFill="1" applyBorder="1" applyAlignment="1">
      <alignment horizontal="right"/>
    </xf>
    <xf numFmtId="3" fontId="13" fillId="12" borderId="1" xfId="1" applyNumberFormat="1" applyFont="1" applyFill="1" applyBorder="1" applyAlignment="1">
      <alignment horizontal="right"/>
    </xf>
    <xf numFmtId="0" fontId="14" fillId="2" borderId="1" xfId="1" applyFont="1" applyFill="1" applyBorder="1" applyAlignment="1">
      <alignment horizontal="left" indent="1"/>
    </xf>
    <xf numFmtId="0" fontId="14" fillId="2" borderId="1" xfId="1" applyFont="1" applyFill="1" applyBorder="1" applyAlignment="1">
      <alignment horizontal="center"/>
    </xf>
    <xf numFmtId="0" fontId="14" fillId="2" borderId="1" xfId="1" applyFont="1" applyFill="1" applyBorder="1"/>
    <xf numFmtId="0" fontId="9" fillId="0" borderId="1" xfId="2" applyFont="1" applyBorder="1" applyAlignment="1">
      <alignment readingOrder="1"/>
    </xf>
    <xf numFmtId="0" fontId="9" fillId="0" borderId="1" xfId="2" applyFont="1" applyBorder="1" applyAlignment="1">
      <alignment horizontal="center" readingOrder="1"/>
    </xf>
    <xf numFmtId="3" fontId="3" fillId="2" borderId="1" xfId="1" applyNumberFormat="1" applyFont="1" applyFill="1" applyBorder="1"/>
    <xf numFmtId="3" fontId="3" fillId="3" borderId="1" xfId="1" applyNumberFormat="1" applyFont="1" applyFill="1" applyBorder="1"/>
    <xf numFmtId="3" fontId="3" fillId="0" borderId="1" xfId="1" applyNumberFormat="1" applyFont="1" applyBorder="1"/>
    <xf numFmtId="3" fontId="4" fillId="0" borderId="1" xfId="1" applyNumberFormat="1" applyFont="1" applyBorder="1"/>
    <xf numFmtId="4" fontId="5" fillId="0" borderId="1" xfId="1" applyNumberFormat="1" applyFont="1" applyBorder="1"/>
    <xf numFmtId="0" fontId="9" fillId="0" borderId="1" xfId="2" applyFont="1" applyBorder="1" applyAlignment="1">
      <alignment wrapText="1" readingOrder="1"/>
    </xf>
    <xf numFmtId="4" fontId="5" fillId="0" borderId="1" xfId="1" applyNumberFormat="1" applyFont="1" applyBorder="1" applyAlignment="1">
      <alignment horizontal="right"/>
    </xf>
    <xf numFmtId="0" fontId="17" fillId="8" borderId="1" xfId="1" applyFont="1" applyFill="1" applyBorder="1" applyAlignment="1">
      <alignment horizontal="left"/>
    </xf>
    <xf numFmtId="0" fontId="17" fillId="8" borderId="1" xfId="1" applyFont="1" applyFill="1" applyBorder="1" applyAlignment="1">
      <alignment horizontal="center"/>
    </xf>
    <xf numFmtId="0" fontId="17" fillId="8" borderId="1" xfId="1" applyFont="1" applyFill="1" applyBorder="1"/>
    <xf numFmtId="3" fontId="17" fillId="8" borderId="1" xfId="1" applyNumberFormat="1" applyFont="1" applyFill="1" applyBorder="1" applyAlignment="1">
      <alignment horizontal="right"/>
    </xf>
    <xf numFmtId="0" fontId="14" fillId="13" borderId="1" xfId="1" applyFont="1" applyFill="1" applyBorder="1" applyAlignment="1">
      <alignment horizontal="left"/>
    </xf>
    <xf numFmtId="0" fontId="14" fillId="13" borderId="1" xfId="1" applyFont="1" applyFill="1" applyBorder="1" applyAlignment="1">
      <alignment horizontal="center"/>
    </xf>
    <xf numFmtId="4" fontId="14" fillId="13" borderId="1" xfId="1" applyNumberFormat="1" applyFont="1" applyFill="1" applyBorder="1"/>
    <xf numFmtId="3" fontId="14" fillId="13" borderId="1" xfId="1" applyNumberFormat="1" applyFont="1" applyFill="1" applyBorder="1"/>
    <xf numFmtId="3" fontId="15" fillId="13" borderId="1" xfId="1" applyNumberFormat="1" applyFont="1" applyFill="1" applyBorder="1"/>
    <xf numFmtId="0" fontId="17" fillId="8" borderId="1" xfId="1" applyFont="1" applyFill="1" applyBorder="1" applyAlignment="1">
      <alignment horizontal="left" wrapText="1"/>
    </xf>
    <xf numFmtId="49" fontId="17" fillId="8" borderId="1" xfId="1" applyNumberFormat="1" applyFont="1" applyFill="1" applyBorder="1" applyAlignment="1">
      <alignment horizontal="center"/>
    </xf>
    <xf numFmtId="4" fontId="17" fillId="6" borderId="1" xfId="1" applyNumberFormat="1" applyFont="1" applyFill="1" applyBorder="1" applyAlignment="1">
      <alignment horizontal="left"/>
    </xf>
    <xf numFmtId="49" fontId="17" fillId="6" borderId="1" xfId="1" applyNumberFormat="1" applyFont="1" applyFill="1" applyBorder="1" applyAlignment="1">
      <alignment horizontal="center"/>
    </xf>
    <xf numFmtId="0" fontId="17" fillId="6" borderId="1" xfId="1" applyFont="1" applyFill="1" applyBorder="1" applyAlignment="1">
      <alignment horizontal="center"/>
    </xf>
    <xf numFmtId="4" fontId="17" fillId="6" borderId="1" xfId="1" applyNumberFormat="1" applyFont="1" applyFill="1" applyBorder="1" applyAlignment="1">
      <alignment horizontal="right"/>
    </xf>
    <xf numFmtId="3" fontId="17" fillId="6" borderId="1" xfId="1" applyNumberFormat="1" applyFont="1" applyFill="1" applyBorder="1" applyAlignment="1">
      <alignment horizontal="right"/>
    </xf>
    <xf numFmtId="49" fontId="9" fillId="0" borderId="1" xfId="2" applyNumberFormat="1" applyFont="1" applyBorder="1" applyAlignment="1">
      <alignment horizontal="center" readingOrder="1"/>
    </xf>
    <xf numFmtId="4" fontId="17" fillId="6" borderId="1" xfId="1" applyNumberFormat="1" applyFont="1" applyFill="1" applyBorder="1" applyAlignment="1">
      <alignment horizontal="left" wrapText="1"/>
    </xf>
    <xf numFmtId="0" fontId="14" fillId="8" borderId="1" xfId="1" applyFont="1" applyFill="1" applyBorder="1"/>
    <xf numFmtId="0" fontId="19" fillId="0" borderId="0" xfId="1" applyFont="1"/>
    <xf numFmtId="0" fontId="20" fillId="0" borderId="0" xfId="1" applyFont="1"/>
    <xf numFmtId="0" fontId="21" fillId="0" borderId="0" xfId="1" applyFont="1"/>
    <xf numFmtId="0" fontId="19" fillId="0" borderId="0" xfId="1" applyFont="1" applyAlignment="1">
      <alignment horizontal="center"/>
    </xf>
    <xf numFmtId="1" fontId="2" fillId="0" borderId="0" xfId="1" applyNumberFormat="1" applyFont="1"/>
    <xf numFmtId="1" fontId="6" fillId="0" borderId="0" xfId="2" applyNumberFormat="1" applyFont="1" applyAlignment="1">
      <alignment readingOrder="1"/>
    </xf>
    <xf numFmtId="1" fontId="10" fillId="0" borderId="1" xfId="1" applyNumberFormat="1" applyFont="1" applyBorder="1" applyAlignment="1">
      <alignment horizontal="center" vertical="center" wrapText="1"/>
    </xf>
    <xf numFmtId="1" fontId="9" fillId="0" borderId="1" xfId="2" applyNumberFormat="1" applyFont="1" applyBorder="1" applyAlignment="1">
      <alignment readingOrder="1"/>
    </xf>
    <xf numFmtId="1" fontId="9" fillId="0" borderId="1" xfId="2" applyNumberFormat="1" applyFont="1" applyBorder="1" applyAlignment="1">
      <alignment wrapText="1" readingOrder="1"/>
    </xf>
    <xf numFmtId="1" fontId="19" fillId="0" borderId="0" xfId="1" applyNumberFormat="1" applyFont="1"/>
    <xf numFmtId="1" fontId="14" fillId="5" borderId="1" xfId="1" applyNumberFormat="1" applyFont="1" applyFill="1" applyBorder="1"/>
    <xf numFmtId="1" fontId="14" fillId="6" borderId="1" xfId="1" applyNumberFormat="1" applyFont="1" applyFill="1" applyBorder="1"/>
    <xf numFmtId="1" fontId="14" fillId="7" borderId="1" xfId="1" applyNumberFormat="1" applyFont="1" applyFill="1" applyBorder="1"/>
    <xf numFmtId="1" fontId="14" fillId="8" borderId="1" xfId="1" applyNumberFormat="1" applyFont="1" applyFill="1" applyBorder="1"/>
    <xf numFmtId="1" fontId="14" fillId="9" borderId="1" xfId="1" applyNumberFormat="1" applyFont="1" applyFill="1" applyBorder="1"/>
    <xf numFmtId="1" fontId="14" fillId="10" borderId="1" xfId="1" applyNumberFormat="1" applyFont="1" applyFill="1" applyBorder="1" applyAlignment="1">
      <alignment wrapText="1"/>
    </xf>
    <xf numFmtId="1" fontId="14" fillId="11" borderId="1" xfId="1" applyNumberFormat="1" applyFont="1" applyFill="1" applyBorder="1"/>
    <xf numFmtId="1" fontId="10" fillId="12" borderId="1" xfId="1" applyNumberFormat="1" applyFont="1" applyFill="1" applyBorder="1"/>
    <xf numFmtId="1" fontId="14" fillId="2" borderId="1" xfId="1" applyNumberFormat="1" applyFont="1" applyFill="1" applyBorder="1"/>
    <xf numFmtId="1" fontId="17" fillId="8" borderId="1" xfId="1" applyNumberFormat="1" applyFont="1" applyFill="1" applyBorder="1"/>
    <xf numFmtId="1" fontId="14" fillId="13" borderId="1" xfId="1" applyNumberFormat="1" applyFont="1" applyFill="1" applyBorder="1"/>
    <xf numFmtId="1" fontId="17" fillId="8" borderId="1" xfId="1" applyNumberFormat="1" applyFont="1" applyFill="1" applyBorder="1" applyAlignment="1">
      <alignment wrapText="1"/>
    </xf>
    <xf numFmtId="1" fontId="17" fillId="6" borderId="1" xfId="1" applyNumberFormat="1" applyFont="1" applyFill="1" applyBorder="1"/>
    <xf numFmtId="1" fontId="17" fillId="6" borderId="1" xfId="1" applyNumberFormat="1" applyFont="1" applyFill="1" applyBorder="1" applyAlignment="1">
      <alignment wrapText="1"/>
    </xf>
    <xf numFmtId="1" fontId="11" fillId="4" borderId="1" xfId="1" applyNumberFormat="1" applyFont="1" applyFill="1" applyBorder="1" applyAlignment="1">
      <alignment horizontal="right"/>
    </xf>
    <xf numFmtId="1" fontId="18" fillId="0" borderId="0" xfId="2" applyNumberFormat="1" applyFont="1" applyAlignment="1">
      <alignment readingOrder="1"/>
    </xf>
    <xf numFmtId="0" fontId="18" fillId="0" borderId="0" xfId="2" applyFont="1" applyAlignment="1">
      <alignment readingOrder="1"/>
    </xf>
    <xf numFmtId="0" fontId="18" fillId="0" borderId="0" xfId="2" applyFont="1" applyAlignment="1">
      <alignment horizontal="center" readingOrder="1"/>
    </xf>
    <xf numFmtId="1" fontId="3" fillId="0" borderId="0" xfId="1" applyNumberFormat="1" applyFont="1"/>
    <xf numFmtId="0" fontId="5" fillId="0" borderId="0" xfId="1" applyFont="1" applyAlignment="1">
      <alignment horizontal="right"/>
    </xf>
  </cellXfs>
  <cellStyles count="3">
    <cellStyle name="Normal" xfId="2" xr:uid="{4767F860-626B-4D66-AFD8-F50C29A5ABA6}"/>
    <cellStyle name="Normální" xfId="0" builtinId="0"/>
    <cellStyle name="Normální 2" xfId="1" xr:uid="{231D6DA6-C577-452A-AB52-CBEE58BC10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366A6-8A9B-477F-BAB1-41844B2E4AA9}">
  <dimension ref="A1:S1201"/>
  <sheetViews>
    <sheetView showGridLines="0" tabSelected="1" zoomScaleNormal="100" workbookViewId="0">
      <selection activeCell="B3" sqref="B3"/>
    </sheetView>
  </sheetViews>
  <sheetFormatPr defaultRowHeight="15" outlineLevelRow="1" outlineLevelCol="1" x14ac:dyDescent="0.25"/>
  <cols>
    <col min="1" max="1" width="5.28515625" style="112" customWidth="1"/>
    <col min="2" max="2" width="52.42578125" style="103" customWidth="1"/>
    <col min="3" max="3" width="8" style="106" customWidth="1"/>
    <col min="4" max="4" width="5.140625" style="106" customWidth="1"/>
    <col min="5" max="6" width="5.7109375" style="106" customWidth="1"/>
    <col min="7" max="7" width="5.5703125" style="106" customWidth="1"/>
    <col min="8" max="8" width="6.42578125" style="106" customWidth="1"/>
    <col min="9" max="9" width="5.140625" style="106" customWidth="1"/>
    <col min="10" max="10" width="5.42578125" style="106" customWidth="1"/>
    <col min="11" max="11" width="21.5703125" style="103" hidden="1" customWidth="1" outlineLevel="1"/>
    <col min="12" max="12" width="4.42578125" style="103" hidden="1" customWidth="1" outlineLevel="1"/>
    <col min="13" max="13" width="11" style="103" customWidth="1" collapsed="1"/>
    <col min="14" max="15" width="10.42578125" style="103" customWidth="1"/>
    <col min="16" max="16" width="10.140625" style="104" customWidth="1"/>
    <col min="17" max="17" width="7.85546875" style="105" customWidth="1"/>
    <col min="18" max="16384" width="9.140625" style="103"/>
  </cols>
  <sheetData>
    <row r="1" spans="1:19" s="1" customFormat="1" ht="21" customHeight="1" x14ac:dyDescent="0.25">
      <c r="A1" s="107" t="s">
        <v>0</v>
      </c>
      <c r="C1" s="2"/>
      <c r="D1" s="2"/>
      <c r="E1" s="2"/>
      <c r="F1" s="2"/>
      <c r="G1" s="2"/>
      <c r="H1" s="2"/>
      <c r="I1" s="2"/>
      <c r="J1" s="2"/>
      <c r="P1" s="3"/>
      <c r="Q1" s="4"/>
    </row>
    <row r="2" spans="1:19" s="1" customFormat="1" ht="13.5" x14ac:dyDescent="0.25">
      <c r="A2" s="108"/>
      <c r="B2" s="5"/>
      <c r="C2" s="6"/>
      <c r="D2" s="6"/>
      <c r="E2" s="6"/>
      <c r="F2" s="6"/>
      <c r="G2" s="6"/>
      <c r="H2" s="6"/>
      <c r="I2" s="6"/>
      <c r="J2" s="6"/>
      <c r="K2" s="5"/>
      <c r="L2" s="5"/>
      <c r="P2" s="3"/>
      <c r="Q2" s="132" t="s">
        <v>2417</v>
      </c>
    </row>
    <row r="3" spans="1:19" s="1" customFormat="1" ht="97.5" customHeight="1" x14ac:dyDescent="0.25">
      <c r="A3" s="109"/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7" t="s">
        <v>7</v>
      </c>
      <c r="I3" s="8" t="s">
        <v>8</v>
      </c>
      <c r="J3" s="8" t="s">
        <v>9</v>
      </c>
      <c r="K3" s="9" t="s">
        <v>10</v>
      </c>
      <c r="L3" s="9" t="s">
        <v>11</v>
      </c>
      <c r="M3" s="12" t="s">
        <v>2408</v>
      </c>
      <c r="N3" s="13" t="s">
        <v>2409</v>
      </c>
      <c r="O3" s="10" t="s">
        <v>2410</v>
      </c>
      <c r="P3" s="14" t="s">
        <v>2412</v>
      </c>
      <c r="Q3" s="11" t="s">
        <v>2413</v>
      </c>
    </row>
    <row r="4" spans="1:19" s="1" customFormat="1" ht="14.25" customHeight="1" x14ac:dyDescent="0.25">
      <c r="A4" s="127">
        <v>1</v>
      </c>
      <c r="B4" s="15" t="s">
        <v>12</v>
      </c>
      <c r="C4" s="16"/>
      <c r="D4" s="16"/>
      <c r="E4" s="16"/>
      <c r="F4" s="16"/>
      <c r="G4" s="16"/>
      <c r="H4" s="16"/>
      <c r="I4" s="16"/>
      <c r="J4" s="16"/>
      <c r="K4" s="17"/>
      <c r="L4" s="17"/>
      <c r="M4" s="19">
        <f>M12+M26+M50+M61+M75+M153+M194+M296+M304+M311+M383+M394+M818+M23</f>
        <v>3677517</v>
      </c>
      <c r="N4" s="19">
        <f>N12+N26+N50+N61+N75+N153+N194+N296+N304+N311+N383+N394+N818+N23</f>
        <v>5053126</v>
      </c>
      <c r="O4" s="19">
        <f>O12+O26+O50+O61+O75+O153+O194+O296+O304+O311+O383+O394+O818+O23</f>
        <v>2881829</v>
      </c>
      <c r="P4" s="20">
        <f>P12+P26+P50+P61+P75+P153+P194+P296+P304+P311+P383+P394+P818+P23</f>
        <v>-2171297</v>
      </c>
      <c r="Q4" s="18">
        <f t="shared" ref="Q4:Q51" si="0">O4/N4*100</f>
        <v>57.030618274707578</v>
      </c>
    </row>
    <row r="5" spans="1:19" s="1" customFormat="1" ht="14.25" customHeight="1" x14ac:dyDescent="0.25">
      <c r="A5" s="113">
        <f>1+A4</f>
        <v>2</v>
      </c>
      <c r="B5" s="21" t="s">
        <v>13</v>
      </c>
      <c r="C5" s="22"/>
      <c r="D5" s="22"/>
      <c r="E5" s="22"/>
      <c r="F5" s="22"/>
      <c r="G5" s="22"/>
      <c r="H5" s="22"/>
      <c r="I5" s="22"/>
      <c r="J5" s="22"/>
      <c r="K5" s="23"/>
      <c r="L5" s="23"/>
      <c r="M5" s="25">
        <f>M13+M24+M27+M51+M62+M76+M154+M195+M297+M305+M384</f>
        <v>752964</v>
      </c>
      <c r="N5" s="25">
        <f>N13+N24+N27+N51+N62+N76+N154+N195+N297+N305+N384</f>
        <v>1702500</v>
      </c>
      <c r="O5" s="25">
        <f>O13+O24+O27+O51+O62+O76+O154+O195+O297+O305+O384</f>
        <v>1153110</v>
      </c>
      <c r="P5" s="26">
        <f>P13+P24+P27+P51+P62+P76+P154+P195+P297+P305+P384</f>
        <v>-549390</v>
      </c>
      <c r="Q5" s="24">
        <f t="shared" si="0"/>
        <v>67.730396475770931</v>
      </c>
    </row>
    <row r="6" spans="1:19" s="1" customFormat="1" ht="14.25" customHeight="1" x14ac:dyDescent="0.25">
      <c r="A6" s="114">
        <f t="shared" ref="A6:A68" si="1">1+A5</f>
        <v>3</v>
      </c>
      <c r="B6" s="27" t="s">
        <v>14</v>
      </c>
      <c r="C6" s="28"/>
      <c r="D6" s="28"/>
      <c r="E6" s="28"/>
      <c r="F6" s="28"/>
      <c r="G6" s="28"/>
      <c r="H6" s="28"/>
      <c r="I6" s="28"/>
      <c r="J6" s="28"/>
      <c r="K6" s="29"/>
      <c r="L6" s="29"/>
      <c r="M6" s="31">
        <f>M28+M77+M155+M298+M395</f>
        <v>0</v>
      </c>
      <c r="N6" s="31">
        <f>N28+N77+N155+N298+N395</f>
        <v>173721</v>
      </c>
      <c r="O6" s="31">
        <f>O28+O77+O155+O298+O395</f>
        <v>67804</v>
      </c>
      <c r="P6" s="32">
        <f>P28+P77+P155+P298+P395</f>
        <v>-105917</v>
      </c>
      <c r="Q6" s="30">
        <f t="shared" si="0"/>
        <v>39.030399318447394</v>
      </c>
    </row>
    <row r="7" spans="1:19" s="40" customFormat="1" ht="14.25" customHeight="1" x14ac:dyDescent="0.25">
      <c r="A7" s="115">
        <f t="shared" si="1"/>
        <v>4</v>
      </c>
      <c r="B7" s="33" t="s">
        <v>15</v>
      </c>
      <c r="C7" s="34"/>
      <c r="D7" s="34"/>
      <c r="E7" s="34"/>
      <c r="F7" s="34"/>
      <c r="G7" s="34"/>
      <c r="H7" s="34"/>
      <c r="I7" s="34"/>
      <c r="J7" s="34"/>
      <c r="K7" s="35"/>
      <c r="L7" s="35"/>
      <c r="M7" s="37">
        <f>M820</f>
        <v>1076700</v>
      </c>
      <c r="N7" s="37">
        <f t="shared" ref="N7:P7" si="2">N820</f>
        <v>0</v>
      </c>
      <c r="O7" s="37">
        <f t="shared" si="2"/>
        <v>0</v>
      </c>
      <c r="P7" s="38">
        <f t="shared" si="2"/>
        <v>0</v>
      </c>
      <c r="Q7" s="36" t="s">
        <v>107</v>
      </c>
      <c r="R7" s="39"/>
      <c r="S7" s="39"/>
    </row>
    <row r="8" spans="1:19" s="40" customFormat="1" ht="14.25" customHeight="1" x14ac:dyDescent="0.25">
      <c r="A8" s="116">
        <f t="shared" si="1"/>
        <v>5</v>
      </c>
      <c r="B8" s="41" t="s">
        <v>16</v>
      </c>
      <c r="C8" s="42"/>
      <c r="D8" s="42"/>
      <c r="E8" s="42"/>
      <c r="F8" s="42"/>
      <c r="G8" s="42"/>
      <c r="H8" s="42"/>
      <c r="I8" s="42"/>
      <c r="J8" s="42"/>
      <c r="K8" s="43"/>
      <c r="L8" s="43"/>
      <c r="M8" s="45">
        <f>M29</f>
        <v>0</v>
      </c>
      <c r="N8" s="45">
        <f t="shared" ref="N8:P8" si="3">N29</f>
        <v>5000</v>
      </c>
      <c r="O8" s="45">
        <f t="shared" si="3"/>
        <v>5000</v>
      </c>
      <c r="P8" s="46">
        <f t="shared" si="3"/>
        <v>0</v>
      </c>
      <c r="Q8" s="44"/>
      <c r="R8" s="39"/>
      <c r="S8" s="39"/>
    </row>
    <row r="9" spans="1:19" s="40" customFormat="1" ht="13.5" x14ac:dyDescent="0.25">
      <c r="A9" s="117">
        <f t="shared" si="1"/>
        <v>6</v>
      </c>
      <c r="B9" s="47" t="s">
        <v>17</v>
      </c>
      <c r="C9" s="48"/>
      <c r="D9" s="48"/>
      <c r="E9" s="48"/>
      <c r="F9" s="48"/>
      <c r="G9" s="48"/>
      <c r="H9" s="48"/>
      <c r="I9" s="48"/>
      <c r="J9" s="48"/>
      <c r="K9" s="49"/>
      <c r="L9" s="49"/>
      <c r="M9" s="51">
        <f>M396</f>
        <v>194500</v>
      </c>
      <c r="N9" s="51">
        <f t="shared" ref="N9:P9" si="4">N396</f>
        <v>310674</v>
      </c>
      <c r="O9" s="51">
        <f t="shared" si="4"/>
        <v>240283</v>
      </c>
      <c r="P9" s="52">
        <f t="shared" si="4"/>
        <v>-70391</v>
      </c>
      <c r="Q9" s="50">
        <f t="shared" si="0"/>
        <v>77.3424876236827</v>
      </c>
      <c r="R9" s="39"/>
      <c r="S9" s="39"/>
    </row>
    <row r="10" spans="1:19" s="40" customFormat="1" ht="26.25" x14ac:dyDescent="0.25">
      <c r="A10" s="118">
        <f t="shared" si="1"/>
        <v>7</v>
      </c>
      <c r="B10" s="53" t="s">
        <v>18</v>
      </c>
      <c r="C10" s="54"/>
      <c r="D10" s="54"/>
      <c r="E10" s="54"/>
      <c r="F10" s="54"/>
      <c r="G10" s="54"/>
      <c r="H10" s="54"/>
      <c r="I10" s="54"/>
      <c r="J10" s="54"/>
      <c r="K10" s="55"/>
      <c r="L10" s="55"/>
      <c r="M10" s="57">
        <f>M312</f>
        <v>75800</v>
      </c>
      <c r="N10" s="57">
        <f t="shared" ref="N10:P10" si="5">N312</f>
        <v>232766</v>
      </c>
      <c r="O10" s="57">
        <f t="shared" si="5"/>
        <v>84341</v>
      </c>
      <c r="P10" s="58">
        <f t="shared" si="5"/>
        <v>-148425</v>
      </c>
      <c r="Q10" s="56">
        <f t="shared" si="0"/>
        <v>36.234243832862191</v>
      </c>
      <c r="R10" s="39"/>
      <c r="S10" s="39"/>
    </row>
    <row r="11" spans="1:19" s="65" customFormat="1" ht="13.5" x14ac:dyDescent="0.25">
      <c r="A11" s="119">
        <f t="shared" si="1"/>
        <v>8</v>
      </c>
      <c r="B11" s="59" t="s">
        <v>19</v>
      </c>
      <c r="C11" s="60"/>
      <c r="D11" s="60"/>
      <c r="E11" s="60"/>
      <c r="F11" s="60"/>
      <c r="G11" s="60"/>
      <c r="H11" s="60"/>
      <c r="I11" s="60"/>
      <c r="J11" s="60"/>
      <c r="K11" s="61"/>
      <c r="L11" s="61"/>
      <c r="M11" s="63">
        <f>M819</f>
        <v>1577553</v>
      </c>
      <c r="N11" s="63">
        <f t="shared" ref="N11:P11" si="6">N819</f>
        <v>2628465</v>
      </c>
      <c r="O11" s="63">
        <f t="shared" si="6"/>
        <v>1331291</v>
      </c>
      <c r="P11" s="64">
        <f t="shared" si="6"/>
        <v>-1297174</v>
      </c>
      <c r="Q11" s="62">
        <f t="shared" si="0"/>
        <v>50.648990950992314</v>
      </c>
      <c r="R11" s="39"/>
      <c r="S11" s="39"/>
    </row>
    <row r="12" spans="1:19" s="40" customFormat="1" ht="14.25" customHeight="1" collapsed="1" x14ac:dyDescent="0.25">
      <c r="A12" s="120">
        <f t="shared" si="1"/>
        <v>9</v>
      </c>
      <c r="B12" s="66" t="s">
        <v>20</v>
      </c>
      <c r="C12" s="67"/>
      <c r="D12" s="67"/>
      <c r="E12" s="67"/>
      <c r="F12" s="67"/>
      <c r="G12" s="67"/>
      <c r="H12" s="67"/>
      <c r="I12" s="67"/>
      <c r="J12" s="67"/>
      <c r="K12" s="68"/>
      <c r="L12" s="68"/>
      <c r="M12" s="70">
        <f>SUM(M14:M22)</f>
        <v>3900</v>
      </c>
      <c r="N12" s="70">
        <f t="shared" ref="N12:P12" si="7">SUM(N14:N22)</f>
        <v>7475</v>
      </c>
      <c r="O12" s="70">
        <f t="shared" si="7"/>
        <v>7407</v>
      </c>
      <c r="P12" s="71">
        <f t="shared" si="7"/>
        <v>-68</v>
      </c>
      <c r="Q12" s="69">
        <f t="shared" si="0"/>
        <v>99.090301003344479</v>
      </c>
      <c r="R12" s="39"/>
    </row>
    <row r="13" spans="1:19" s="40" customFormat="1" ht="14.25" customHeight="1" x14ac:dyDescent="0.25">
      <c r="A13" s="121">
        <f t="shared" si="1"/>
        <v>10</v>
      </c>
      <c r="B13" s="72" t="s">
        <v>13</v>
      </c>
      <c r="C13" s="73"/>
      <c r="D13" s="73"/>
      <c r="E13" s="73"/>
      <c r="F13" s="73"/>
      <c r="G13" s="73"/>
      <c r="H13" s="73"/>
      <c r="I13" s="73"/>
      <c r="J13" s="73"/>
      <c r="K13" s="74"/>
      <c r="L13" s="74"/>
      <c r="M13" s="25">
        <f>SUM(M14:M22)</f>
        <v>3900</v>
      </c>
      <c r="N13" s="25">
        <f t="shared" ref="N13:P13" si="8">SUM(N14:N22)</f>
        <v>7475</v>
      </c>
      <c r="O13" s="25">
        <f t="shared" si="8"/>
        <v>7407</v>
      </c>
      <c r="P13" s="26">
        <f t="shared" si="8"/>
        <v>-68</v>
      </c>
      <c r="Q13" s="24">
        <f t="shared" si="0"/>
        <v>99.090301003344479</v>
      </c>
      <c r="R13" s="39"/>
    </row>
    <row r="14" spans="1:19" s="1" customFormat="1" ht="13.5" outlineLevel="1" x14ac:dyDescent="0.25">
      <c r="A14" s="110">
        <f t="shared" si="1"/>
        <v>11</v>
      </c>
      <c r="B14" s="75" t="s">
        <v>21</v>
      </c>
      <c r="C14" s="76" t="s">
        <v>22</v>
      </c>
      <c r="D14" s="76" t="s">
        <v>23</v>
      </c>
      <c r="E14" s="76" t="s">
        <v>24</v>
      </c>
      <c r="F14" s="76" t="s">
        <v>25</v>
      </c>
      <c r="G14" s="76" t="s">
        <v>26</v>
      </c>
      <c r="H14" s="76"/>
      <c r="I14" s="76" t="s">
        <v>24</v>
      </c>
      <c r="J14" s="76" t="s">
        <v>24</v>
      </c>
      <c r="K14" s="75"/>
      <c r="L14" s="75" t="s">
        <v>24</v>
      </c>
      <c r="M14" s="77">
        <v>0</v>
      </c>
      <c r="N14" s="78">
        <v>2389</v>
      </c>
      <c r="O14" s="79">
        <v>2389</v>
      </c>
      <c r="P14" s="80">
        <f t="shared" ref="P14:P22" si="9">O14-N14</f>
        <v>0</v>
      </c>
      <c r="Q14" s="81">
        <f t="shared" si="0"/>
        <v>100</v>
      </c>
    </row>
    <row r="15" spans="1:19" s="1" customFormat="1" ht="13.5" outlineLevel="1" x14ac:dyDescent="0.25">
      <c r="A15" s="110">
        <f t="shared" si="1"/>
        <v>12</v>
      </c>
      <c r="B15" s="75" t="s">
        <v>27</v>
      </c>
      <c r="C15" s="76" t="s">
        <v>22</v>
      </c>
      <c r="D15" s="76" t="s">
        <v>23</v>
      </c>
      <c r="E15" s="76" t="s">
        <v>24</v>
      </c>
      <c r="F15" s="76" t="s">
        <v>28</v>
      </c>
      <c r="G15" s="76" t="s">
        <v>29</v>
      </c>
      <c r="H15" s="76"/>
      <c r="I15" s="76" t="s">
        <v>24</v>
      </c>
      <c r="J15" s="76" t="s">
        <v>24</v>
      </c>
      <c r="K15" s="75"/>
      <c r="L15" s="75" t="s">
        <v>24</v>
      </c>
      <c r="M15" s="77">
        <v>0</v>
      </c>
      <c r="N15" s="78">
        <v>16</v>
      </c>
      <c r="O15" s="79">
        <v>0</v>
      </c>
      <c r="P15" s="80">
        <f t="shared" si="9"/>
        <v>-16</v>
      </c>
      <c r="Q15" s="81">
        <f t="shared" si="0"/>
        <v>0</v>
      </c>
    </row>
    <row r="16" spans="1:19" s="1" customFormat="1" ht="13.5" outlineLevel="1" x14ac:dyDescent="0.25">
      <c r="A16" s="110">
        <f t="shared" si="1"/>
        <v>13</v>
      </c>
      <c r="B16" s="75" t="s">
        <v>30</v>
      </c>
      <c r="C16" s="76" t="s">
        <v>22</v>
      </c>
      <c r="D16" s="76" t="s">
        <v>23</v>
      </c>
      <c r="E16" s="76" t="s">
        <v>24</v>
      </c>
      <c r="F16" s="76" t="s">
        <v>28</v>
      </c>
      <c r="G16" s="76" t="s">
        <v>29</v>
      </c>
      <c r="H16" s="76"/>
      <c r="I16" s="76" t="s">
        <v>24</v>
      </c>
      <c r="J16" s="76" t="s">
        <v>24</v>
      </c>
      <c r="K16" s="75"/>
      <c r="L16" s="75" t="s">
        <v>24</v>
      </c>
      <c r="M16" s="77">
        <v>0</v>
      </c>
      <c r="N16" s="78">
        <v>58</v>
      </c>
      <c r="O16" s="79">
        <v>58</v>
      </c>
      <c r="P16" s="80">
        <f t="shared" si="9"/>
        <v>0</v>
      </c>
      <c r="Q16" s="81">
        <f t="shared" si="0"/>
        <v>100</v>
      </c>
    </row>
    <row r="17" spans="1:19" s="1" customFormat="1" ht="13.5" outlineLevel="1" x14ac:dyDescent="0.25">
      <c r="A17" s="110">
        <f t="shared" si="1"/>
        <v>14</v>
      </c>
      <c r="B17" s="75" t="s">
        <v>30</v>
      </c>
      <c r="C17" s="76" t="s">
        <v>22</v>
      </c>
      <c r="D17" s="76" t="s">
        <v>23</v>
      </c>
      <c r="E17" s="76" t="s">
        <v>24</v>
      </c>
      <c r="F17" s="76" t="s">
        <v>28</v>
      </c>
      <c r="G17" s="76" t="s">
        <v>29</v>
      </c>
      <c r="H17" s="76"/>
      <c r="I17" s="76" t="s">
        <v>24</v>
      </c>
      <c r="J17" s="76" t="s">
        <v>24</v>
      </c>
      <c r="K17" s="75"/>
      <c r="L17" s="75" t="s">
        <v>24</v>
      </c>
      <c r="M17" s="77">
        <v>0</v>
      </c>
      <c r="N17" s="78">
        <v>90</v>
      </c>
      <c r="O17" s="79">
        <v>89</v>
      </c>
      <c r="P17" s="80">
        <f t="shared" si="9"/>
        <v>-1</v>
      </c>
      <c r="Q17" s="81">
        <f t="shared" si="0"/>
        <v>98.888888888888886</v>
      </c>
    </row>
    <row r="18" spans="1:19" s="1" customFormat="1" ht="13.5" outlineLevel="1" x14ac:dyDescent="0.25">
      <c r="A18" s="110">
        <f t="shared" si="1"/>
        <v>15</v>
      </c>
      <c r="B18" s="75" t="s">
        <v>31</v>
      </c>
      <c r="C18" s="76" t="s">
        <v>22</v>
      </c>
      <c r="D18" s="76" t="s">
        <v>23</v>
      </c>
      <c r="E18" s="76" t="s">
        <v>24</v>
      </c>
      <c r="F18" s="76" t="s">
        <v>28</v>
      </c>
      <c r="G18" s="76" t="s">
        <v>29</v>
      </c>
      <c r="H18" s="76"/>
      <c r="I18" s="76" t="s">
        <v>24</v>
      </c>
      <c r="J18" s="76" t="s">
        <v>24</v>
      </c>
      <c r="K18" s="75"/>
      <c r="L18" s="75" t="s">
        <v>24</v>
      </c>
      <c r="M18" s="77">
        <v>0</v>
      </c>
      <c r="N18" s="78">
        <v>660</v>
      </c>
      <c r="O18" s="79">
        <v>610</v>
      </c>
      <c r="P18" s="80">
        <f t="shared" si="9"/>
        <v>-50</v>
      </c>
      <c r="Q18" s="81">
        <f t="shared" si="0"/>
        <v>92.424242424242422</v>
      </c>
    </row>
    <row r="19" spans="1:19" s="1" customFormat="1" ht="13.5" outlineLevel="1" x14ac:dyDescent="0.25">
      <c r="A19" s="110">
        <f t="shared" si="1"/>
        <v>16</v>
      </c>
      <c r="B19" s="75" t="s">
        <v>32</v>
      </c>
      <c r="C19" s="76" t="s">
        <v>22</v>
      </c>
      <c r="D19" s="76" t="s">
        <v>23</v>
      </c>
      <c r="E19" s="76" t="s">
        <v>24</v>
      </c>
      <c r="F19" s="76" t="s">
        <v>28</v>
      </c>
      <c r="G19" s="76" t="s">
        <v>29</v>
      </c>
      <c r="H19" s="76"/>
      <c r="I19" s="76" t="s">
        <v>24</v>
      </c>
      <c r="J19" s="76" t="s">
        <v>24</v>
      </c>
      <c r="K19" s="75"/>
      <c r="L19" s="75" t="s">
        <v>24</v>
      </c>
      <c r="M19" s="77">
        <v>0</v>
      </c>
      <c r="N19" s="78">
        <v>1283</v>
      </c>
      <c r="O19" s="79">
        <v>1282</v>
      </c>
      <c r="P19" s="80">
        <f t="shared" si="9"/>
        <v>-1</v>
      </c>
      <c r="Q19" s="81">
        <f t="shared" si="0"/>
        <v>99.92205767731879</v>
      </c>
    </row>
    <row r="20" spans="1:19" s="1" customFormat="1" ht="13.5" outlineLevel="1" x14ac:dyDescent="0.25">
      <c r="A20" s="110">
        <f t="shared" si="1"/>
        <v>17</v>
      </c>
      <c r="B20" s="75" t="s">
        <v>33</v>
      </c>
      <c r="C20" s="76" t="s">
        <v>22</v>
      </c>
      <c r="D20" s="76" t="s">
        <v>23</v>
      </c>
      <c r="E20" s="76" t="s">
        <v>24</v>
      </c>
      <c r="F20" s="76" t="s">
        <v>28</v>
      </c>
      <c r="G20" s="76" t="s">
        <v>29</v>
      </c>
      <c r="H20" s="76"/>
      <c r="I20" s="76" t="s">
        <v>24</v>
      </c>
      <c r="J20" s="76" t="s">
        <v>24</v>
      </c>
      <c r="K20" s="75"/>
      <c r="L20" s="75" t="s">
        <v>24</v>
      </c>
      <c r="M20" s="77">
        <v>1600</v>
      </c>
      <c r="N20" s="78">
        <v>0</v>
      </c>
      <c r="O20" s="79">
        <v>0</v>
      </c>
      <c r="P20" s="80">
        <f t="shared" si="9"/>
        <v>0</v>
      </c>
      <c r="Q20" s="83" t="s">
        <v>107</v>
      </c>
    </row>
    <row r="21" spans="1:19" s="1" customFormat="1" ht="13.5" outlineLevel="1" x14ac:dyDescent="0.25">
      <c r="A21" s="110">
        <f t="shared" si="1"/>
        <v>18</v>
      </c>
      <c r="B21" s="75" t="s">
        <v>34</v>
      </c>
      <c r="C21" s="76" t="s">
        <v>22</v>
      </c>
      <c r="D21" s="76" t="s">
        <v>23</v>
      </c>
      <c r="E21" s="76" t="s">
        <v>24</v>
      </c>
      <c r="F21" s="76" t="s">
        <v>28</v>
      </c>
      <c r="G21" s="76" t="s">
        <v>35</v>
      </c>
      <c r="H21" s="76"/>
      <c r="I21" s="76" t="s">
        <v>24</v>
      </c>
      <c r="J21" s="76" t="s">
        <v>24</v>
      </c>
      <c r="K21" s="75"/>
      <c r="L21" s="75" t="s">
        <v>24</v>
      </c>
      <c r="M21" s="77">
        <v>0</v>
      </c>
      <c r="N21" s="78">
        <v>121</v>
      </c>
      <c r="O21" s="79">
        <v>121</v>
      </c>
      <c r="P21" s="80">
        <f t="shared" si="9"/>
        <v>0</v>
      </c>
      <c r="Q21" s="81">
        <f t="shared" si="0"/>
        <v>100</v>
      </c>
    </row>
    <row r="22" spans="1:19" s="1" customFormat="1" ht="13.5" outlineLevel="1" x14ac:dyDescent="0.25">
      <c r="A22" s="110">
        <f t="shared" si="1"/>
        <v>19</v>
      </c>
      <c r="B22" s="75" t="s">
        <v>36</v>
      </c>
      <c r="C22" s="76" t="s">
        <v>22</v>
      </c>
      <c r="D22" s="76" t="s">
        <v>23</v>
      </c>
      <c r="E22" s="76" t="s">
        <v>24</v>
      </c>
      <c r="F22" s="76" t="s">
        <v>28</v>
      </c>
      <c r="G22" s="76" t="s">
        <v>26</v>
      </c>
      <c r="H22" s="76"/>
      <c r="I22" s="76" t="s">
        <v>24</v>
      </c>
      <c r="J22" s="76" t="s">
        <v>24</v>
      </c>
      <c r="K22" s="75"/>
      <c r="L22" s="75" t="s">
        <v>24</v>
      </c>
      <c r="M22" s="77">
        <v>2300</v>
      </c>
      <c r="N22" s="78">
        <v>2858</v>
      </c>
      <c r="O22" s="79">
        <v>2858</v>
      </c>
      <c r="P22" s="80">
        <f t="shared" si="9"/>
        <v>0</v>
      </c>
      <c r="Q22" s="81">
        <f t="shared" si="0"/>
        <v>100</v>
      </c>
    </row>
    <row r="23" spans="1:19" s="40" customFormat="1" ht="14.25" customHeight="1" x14ac:dyDescent="0.25">
      <c r="A23" s="120">
        <f t="shared" si="1"/>
        <v>20</v>
      </c>
      <c r="B23" s="66" t="s">
        <v>37</v>
      </c>
      <c r="C23" s="67"/>
      <c r="D23" s="67"/>
      <c r="E23" s="67"/>
      <c r="F23" s="67"/>
      <c r="G23" s="67"/>
      <c r="H23" s="67"/>
      <c r="I23" s="67"/>
      <c r="J23" s="67"/>
      <c r="K23" s="68"/>
      <c r="L23" s="68"/>
      <c r="M23" s="70">
        <f>M25</f>
        <v>0</v>
      </c>
      <c r="N23" s="70">
        <f t="shared" ref="N23:P23" si="10">N25</f>
        <v>5000</v>
      </c>
      <c r="O23" s="70">
        <f t="shared" si="10"/>
        <v>5000</v>
      </c>
      <c r="P23" s="71">
        <f t="shared" si="10"/>
        <v>0</v>
      </c>
      <c r="Q23" s="69">
        <f t="shared" si="0"/>
        <v>100</v>
      </c>
      <c r="R23" s="39"/>
    </row>
    <row r="24" spans="1:19" s="40" customFormat="1" ht="14.25" customHeight="1" x14ac:dyDescent="0.25">
      <c r="A24" s="121">
        <f t="shared" si="1"/>
        <v>21</v>
      </c>
      <c r="B24" s="72" t="s">
        <v>13</v>
      </c>
      <c r="C24" s="73"/>
      <c r="D24" s="73"/>
      <c r="E24" s="73"/>
      <c r="F24" s="73"/>
      <c r="G24" s="73"/>
      <c r="H24" s="73"/>
      <c r="I24" s="73"/>
      <c r="J24" s="73"/>
      <c r="K24" s="74"/>
      <c r="L24" s="74"/>
      <c r="M24" s="25">
        <f>M25</f>
        <v>0</v>
      </c>
      <c r="N24" s="25">
        <f t="shared" ref="N24:P24" si="11">N25</f>
        <v>5000</v>
      </c>
      <c r="O24" s="25">
        <f t="shared" si="11"/>
        <v>5000</v>
      </c>
      <c r="P24" s="26">
        <f t="shared" si="11"/>
        <v>0</v>
      </c>
      <c r="Q24" s="24">
        <f t="shared" si="0"/>
        <v>100</v>
      </c>
      <c r="R24" s="39"/>
    </row>
    <row r="25" spans="1:19" s="1" customFormat="1" ht="13.5" outlineLevel="1" x14ac:dyDescent="0.25">
      <c r="A25" s="110">
        <f t="shared" si="1"/>
        <v>22</v>
      </c>
      <c r="B25" s="75" t="s">
        <v>38</v>
      </c>
      <c r="C25" s="76" t="s">
        <v>22</v>
      </c>
      <c r="D25" s="76" t="s">
        <v>39</v>
      </c>
      <c r="E25" s="76" t="s">
        <v>24</v>
      </c>
      <c r="F25" s="76" t="s">
        <v>40</v>
      </c>
      <c r="G25" s="76" t="s">
        <v>41</v>
      </c>
      <c r="H25" s="76" t="s">
        <v>42</v>
      </c>
      <c r="I25" s="76" t="s">
        <v>24</v>
      </c>
      <c r="J25" s="76" t="s">
        <v>24</v>
      </c>
      <c r="K25" s="75"/>
      <c r="L25" s="75" t="s">
        <v>24</v>
      </c>
      <c r="M25" s="77">
        <v>0</v>
      </c>
      <c r="N25" s="78">
        <v>5000</v>
      </c>
      <c r="O25" s="79">
        <v>5000</v>
      </c>
      <c r="P25" s="80">
        <f t="shared" ref="P25" si="12">O25-N25</f>
        <v>0</v>
      </c>
      <c r="Q25" s="81">
        <f t="shared" si="0"/>
        <v>100</v>
      </c>
    </row>
    <row r="26" spans="1:19" s="40" customFormat="1" ht="14.25" customHeight="1" x14ac:dyDescent="0.25">
      <c r="A26" s="120">
        <f t="shared" si="1"/>
        <v>23</v>
      </c>
      <c r="B26" s="66" t="s">
        <v>43</v>
      </c>
      <c r="C26" s="67"/>
      <c r="D26" s="67"/>
      <c r="E26" s="67"/>
      <c r="F26" s="67"/>
      <c r="G26" s="67"/>
      <c r="H26" s="67"/>
      <c r="I26" s="67"/>
      <c r="J26" s="67"/>
      <c r="K26" s="68"/>
      <c r="L26" s="68"/>
      <c r="M26" s="70">
        <f>SUM(M30:M48)</f>
        <v>45742</v>
      </c>
      <c r="N26" s="70">
        <f>SUM(N30:N48)</f>
        <v>53843</v>
      </c>
      <c r="O26" s="70">
        <f>SUM(O30:O48)</f>
        <v>38576</v>
      </c>
      <c r="P26" s="71">
        <f>SUM(P30:P48)</f>
        <v>-15267</v>
      </c>
      <c r="Q26" s="69">
        <f t="shared" si="0"/>
        <v>71.645339227011874</v>
      </c>
      <c r="R26" s="39"/>
    </row>
    <row r="27" spans="1:19" s="40" customFormat="1" ht="14.25" customHeight="1" x14ac:dyDescent="0.25">
      <c r="A27" s="121">
        <f t="shared" si="1"/>
        <v>24</v>
      </c>
      <c r="B27" s="72" t="s">
        <v>13</v>
      </c>
      <c r="C27" s="73"/>
      <c r="D27" s="73"/>
      <c r="E27" s="73"/>
      <c r="F27" s="73"/>
      <c r="G27" s="73"/>
      <c r="H27" s="73"/>
      <c r="I27" s="73"/>
      <c r="J27" s="73"/>
      <c r="K27" s="74"/>
      <c r="L27" s="74"/>
      <c r="M27" s="25">
        <f>SUM(M30:M47)-M39-M40</f>
        <v>45742</v>
      </c>
      <c r="N27" s="25">
        <f>SUM(N30:N47)-N39-N40</f>
        <v>48170</v>
      </c>
      <c r="O27" s="25">
        <f>SUM(O30:O47)-O39-O40</f>
        <v>32903</v>
      </c>
      <c r="P27" s="26">
        <f>SUM(P30:P47)-P39-P40</f>
        <v>-15267</v>
      </c>
      <c r="Q27" s="24">
        <f t="shared" si="0"/>
        <v>68.305999584803828</v>
      </c>
      <c r="R27" s="39"/>
    </row>
    <row r="28" spans="1:19" s="1" customFormat="1" ht="14.25" customHeight="1" x14ac:dyDescent="0.25">
      <c r="A28" s="114">
        <f t="shared" si="1"/>
        <v>25</v>
      </c>
      <c r="B28" s="27" t="s">
        <v>14</v>
      </c>
      <c r="C28" s="28"/>
      <c r="D28" s="28"/>
      <c r="E28" s="28"/>
      <c r="F28" s="28"/>
      <c r="G28" s="28"/>
      <c r="H28" s="28"/>
      <c r="I28" s="28"/>
      <c r="J28" s="28"/>
      <c r="K28" s="29"/>
      <c r="L28" s="29"/>
      <c r="M28" s="31">
        <f>M39+M40</f>
        <v>0</v>
      </c>
      <c r="N28" s="31">
        <f t="shared" ref="N28:P28" si="13">N39+N40</f>
        <v>673</v>
      </c>
      <c r="O28" s="31">
        <f t="shared" si="13"/>
        <v>673</v>
      </c>
      <c r="P28" s="32">
        <f t="shared" si="13"/>
        <v>0</v>
      </c>
      <c r="Q28" s="30">
        <f t="shared" si="0"/>
        <v>100</v>
      </c>
    </row>
    <row r="29" spans="1:19" s="40" customFormat="1" ht="14.25" customHeight="1" x14ac:dyDescent="0.25">
      <c r="A29" s="116">
        <f t="shared" si="1"/>
        <v>26</v>
      </c>
      <c r="B29" s="41" t="s">
        <v>16</v>
      </c>
      <c r="C29" s="42"/>
      <c r="D29" s="42"/>
      <c r="E29" s="42"/>
      <c r="F29" s="42"/>
      <c r="G29" s="42"/>
      <c r="H29" s="42"/>
      <c r="I29" s="42"/>
      <c r="J29" s="42"/>
      <c r="K29" s="43"/>
      <c r="L29" s="43"/>
      <c r="M29" s="45">
        <f>M48</f>
        <v>0</v>
      </c>
      <c r="N29" s="45">
        <f t="shared" ref="N29:P29" si="14">N48</f>
        <v>5000</v>
      </c>
      <c r="O29" s="45">
        <f t="shared" si="14"/>
        <v>5000</v>
      </c>
      <c r="P29" s="46">
        <f t="shared" si="14"/>
        <v>0</v>
      </c>
      <c r="Q29" s="44">
        <f t="shared" si="0"/>
        <v>100</v>
      </c>
      <c r="R29" s="39"/>
      <c r="S29" s="39"/>
    </row>
    <row r="30" spans="1:19" s="1" customFormat="1" ht="13.5" outlineLevel="1" x14ac:dyDescent="0.25">
      <c r="A30" s="110">
        <f t="shared" si="1"/>
        <v>27</v>
      </c>
      <c r="B30" s="75" t="s">
        <v>44</v>
      </c>
      <c r="C30" s="76" t="s">
        <v>22</v>
      </c>
      <c r="D30" s="76" t="s">
        <v>45</v>
      </c>
      <c r="E30" s="76"/>
      <c r="F30" s="76" t="s">
        <v>46</v>
      </c>
      <c r="G30" s="76" t="s">
        <v>47</v>
      </c>
      <c r="H30" s="76"/>
      <c r="I30" s="76" t="s">
        <v>24</v>
      </c>
      <c r="J30" s="76" t="s">
        <v>24</v>
      </c>
      <c r="K30" s="75"/>
      <c r="L30" s="75" t="s">
        <v>24</v>
      </c>
      <c r="M30" s="77">
        <v>0</v>
      </c>
      <c r="N30" s="78">
        <v>500</v>
      </c>
      <c r="O30" s="79">
        <v>0</v>
      </c>
      <c r="P30" s="80">
        <f t="shared" ref="P30:P47" si="15">O30-N30</f>
        <v>-500</v>
      </c>
      <c r="Q30" s="81">
        <f t="shared" si="0"/>
        <v>0</v>
      </c>
    </row>
    <row r="31" spans="1:19" s="1" customFormat="1" ht="13.5" outlineLevel="1" x14ac:dyDescent="0.25">
      <c r="A31" s="110">
        <f t="shared" si="1"/>
        <v>28</v>
      </c>
      <c r="B31" s="75" t="s">
        <v>48</v>
      </c>
      <c r="C31" s="76" t="s">
        <v>22</v>
      </c>
      <c r="D31" s="76" t="s">
        <v>45</v>
      </c>
      <c r="E31" s="76" t="s">
        <v>49</v>
      </c>
      <c r="F31" s="76" t="s">
        <v>50</v>
      </c>
      <c r="G31" s="76" t="s">
        <v>47</v>
      </c>
      <c r="H31" s="76"/>
      <c r="I31" s="76" t="s">
        <v>24</v>
      </c>
      <c r="J31" s="76" t="s">
        <v>24</v>
      </c>
      <c r="K31" s="75"/>
      <c r="L31" s="75" t="s">
        <v>24</v>
      </c>
      <c r="M31" s="77">
        <v>0</v>
      </c>
      <c r="N31" s="78">
        <v>151</v>
      </c>
      <c r="O31" s="79">
        <v>151</v>
      </c>
      <c r="P31" s="80">
        <f t="shared" si="15"/>
        <v>0</v>
      </c>
      <c r="Q31" s="81">
        <f t="shared" si="0"/>
        <v>100</v>
      </c>
    </row>
    <row r="32" spans="1:19" s="1" customFormat="1" ht="13.5" outlineLevel="1" x14ac:dyDescent="0.25">
      <c r="A32" s="110">
        <f t="shared" si="1"/>
        <v>29</v>
      </c>
      <c r="B32" s="75" t="s">
        <v>51</v>
      </c>
      <c r="C32" s="76" t="s">
        <v>22</v>
      </c>
      <c r="D32" s="76" t="s">
        <v>45</v>
      </c>
      <c r="E32" s="76" t="s">
        <v>49</v>
      </c>
      <c r="F32" s="76" t="s">
        <v>50</v>
      </c>
      <c r="G32" s="76" t="s">
        <v>52</v>
      </c>
      <c r="H32" s="76"/>
      <c r="I32" s="76" t="s">
        <v>24</v>
      </c>
      <c r="J32" s="76" t="s">
        <v>24</v>
      </c>
      <c r="K32" s="75"/>
      <c r="L32" s="75" t="s">
        <v>24</v>
      </c>
      <c r="M32" s="77">
        <v>2000</v>
      </c>
      <c r="N32" s="78">
        <v>15856</v>
      </c>
      <c r="O32" s="79">
        <v>15856</v>
      </c>
      <c r="P32" s="80">
        <f t="shared" si="15"/>
        <v>0</v>
      </c>
      <c r="Q32" s="81">
        <f t="shared" si="0"/>
        <v>100</v>
      </c>
    </row>
    <row r="33" spans="1:19" s="1" customFormat="1" ht="13.5" outlineLevel="1" x14ac:dyDescent="0.25">
      <c r="A33" s="110">
        <f t="shared" si="1"/>
        <v>30</v>
      </c>
      <c r="B33" s="75" t="s">
        <v>53</v>
      </c>
      <c r="C33" s="76" t="s">
        <v>22</v>
      </c>
      <c r="D33" s="76" t="s">
        <v>45</v>
      </c>
      <c r="E33" s="76"/>
      <c r="F33" s="76" t="s">
        <v>54</v>
      </c>
      <c r="G33" s="76" t="s">
        <v>47</v>
      </c>
      <c r="H33" s="76"/>
      <c r="I33" s="76" t="s">
        <v>24</v>
      </c>
      <c r="J33" s="76" t="s">
        <v>24</v>
      </c>
      <c r="K33" s="75"/>
      <c r="L33" s="75" t="s">
        <v>24</v>
      </c>
      <c r="M33" s="77">
        <v>1216</v>
      </c>
      <c r="N33" s="78">
        <v>1816</v>
      </c>
      <c r="O33" s="79">
        <v>1746</v>
      </c>
      <c r="P33" s="80">
        <f t="shared" si="15"/>
        <v>-70</v>
      </c>
      <c r="Q33" s="81">
        <f t="shared" si="0"/>
        <v>96.145374449339201</v>
      </c>
    </row>
    <row r="34" spans="1:19" s="1" customFormat="1" ht="27" outlineLevel="1" x14ac:dyDescent="0.25">
      <c r="A34" s="111">
        <f t="shared" si="1"/>
        <v>31</v>
      </c>
      <c r="B34" s="82" t="s">
        <v>55</v>
      </c>
      <c r="C34" s="76" t="s">
        <v>22</v>
      </c>
      <c r="D34" s="76" t="s">
        <v>45</v>
      </c>
      <c r="E34" s="76" t="s">
        <v>56</v>
      </c>
      <c r="F34" s="76" t="s">
        <v>57</v>
      </c>
      <c r="G34" s="76" t="s">
        <v>58</v>
      </c>
      <c r="H34" s="76" t="s">
        <v>59</v>
      </c>
      <c r="I34" s="76" t="s">
        <v>24</v>
      </c>
      <c r="J34" s="76" t="s">
        <v>24</v>
      </c>
      <c r="K34" s="75"/>
      <c r="L34" s="75" t="s">
        <v>24</v>
      </c>
      <c r="M34" s="77">
        <v>0</v>
      </c>
      <c r="N34" s="78">
        <v>616</v>
      </c>
      <c r="O34" s="79">
        <v>0</v>
      </c>
      <c r="P34" s="80">
        <f t="shared" si="15"/>
        <v>-616</v>
      </c>
      <c r="Q34" s="81">
        <f t="shared" si="0"/>
        <v>0</v>
      </c>
    </row>
    <row r="35" spans="1:19" s="1" customFormat="1" ht="13.5" outlineLevel="1" x14ac:dyDescent="0.25">
      <c r="A35" s="110">
        <f t="shared" si="1"/>
        <v>32</v>
      </c>
      <c r="B35" s="75" t="s">
        <v>60</v>
      </c>
      <c r="C35" s="76" t="s">
        <v>22</v>
      </c>
      <c r="D35" s="76" t="s">
        <v>45</v>
      </c>
      <c r="E35" s="76"/>
      <c r="F35" s="76" t="s">
        <v>61</v>
      </c>
      <c r="G35" s="76" t="s">
        <v>47</v>
      </c>
      <c r="H35" s="76"/>
      <c r="I35" s="76" t="s">
        <v>24</v>
      </c>
      <c r="J35" s="76" t="s">
        <v>24</v>
      </c>
      <c r="K35" s="75"/>
      <c r="L35" s="75" t="s">
        <v>24</v>
      </c>
      <c r="M35" s="77">
        <v>200</v>
      </c>
      <c r="N35" s="78">
        <v>200</v>
      </c>
      <c r="O35" s="79">
        <v>145</v>
      </c>
      <c r="P35" s="80">
        <f t="shared" si="15"/>
        <v>-55</v>
      </c>
      <c r="Q35" s="81">
        <f t="shared" si="0"/>
        <v>72.5</v>
      </c>
    </row>
    <row r="36" spans="1:19" s="1" customFormat="1" ht="13.5" outlineLevel="1" x14ac:dyDescent="0.25">
      <c r="A36" s="110">
        <f t="shared" si="1"/>
        <v>33</v>
      </c>
      <c r="B36" s="75" t="s">
        <v>62</v>
      </c>
      <c r="C36" s="76" t="s">
        <v>22</v>
      </c>
      <c r="D36" s="76" t="s">
        <v>45</v>
      </c>
      <c r="E36" s="76" t="s">
        <v>24</v>
      </c>
      <c r="F36" s="76" t="s">
        <v>63</v>
      </c>
      <c r="G36" s="76" t="s">
        <v>47</v>
      </c>
      <c r="H36" s="76"/>
      <c r="I36" s="76" t="s">
        <v>24</v>
      </c>
      <c r="J36" s="76" t="s">
        <v>24</v>
      </c>
      <c r="K36" s="75"/>
      <c r="L36" s="75" t="s">
        <v>24</v>
      </c>
      <c r="M36" s="77">
        <v>2022</v>
      </c>
      <c r="N36" s="78">
        <v>2022</v>
      </c>
      <c r="O36" s="79">
        <v>1104</v>
      </c>
      <c r="P36" s="80">
        <f t="shared" si="15"/>
        <v>-918</v>
      </c>
      <c r="Q36" s="81">
        <f t="shared" si="0"/>
        <v>54.59940652818991</v>
      </c>
    </row>
    <row r="37" spans="1:19" s="1" customFormat="1" ht="27" outlineLevel="1" x14ac:dyDescent="0.25">
      <c r="A37" s="111">
        <f t="shared" si="1"/>
        <v>34</v>
      </c>
      <c r="B37" s="82" t="s">
        <v>64</v>
      </c>
      <c r="C37" s="76" t="s">
        <v>22</v>
      </c>
      <c r="D37" s="76" t="s">
        <v>45</v>
      </c>
      <c r="E37" s="76"/>
      <c r="F37" s="76" t="s">
        <v>28</v>
      </c>
      <c r="G37" s="76" t="s">
        <v>47</v>
      </c>
      <c r="H37" s="76"/>
      <c r="I37" s="76" t="s">
        <v>24</v>
      </c>
      <c r="J37" s="76" t="s">
        <v>24</v>
      </c>
      <c r="K37" s="75"/>
      <c r="L37" s="75" t="s">
        <v>24</v>
      </c>
      <c r="M37" s="77">
        <v>16573</v>
      </c>
      <c r="N37" s="78">
        <v>15822</v>
      </c>
      <c r="O37" s="79">
        <v>8358</v>
      </c>
      <c r="P37" s="80">
        <f t="shared" si="15"/>
        <v>-7464</v>
      </c>
      <c r="Q37" s="81">
        <f t="shared" si="0"/>
        <v>52.825180128934392</v>
      </c>
    </row>
    <row r="38" spans="1:19" s="1" customFormat="1" ht="13.5" outlineLevel="1" x14ac:dyDescent="0.25">
      <c r="A38" s="110">
        <f t="shared" si="1"/>
        <v>35</v>
      </c>
      <c r="B38" s="75" t="s">
        <v>65</v>
      </c>
      <c r="C38" s="76" t="s">
        <v>22</v>
      </c>
      <c r="D38" s="76" t="s">
        <v>45</v>
      </c>
      <c r="E38" s="76"/>
      <c r="F38" s="76" t="s">
        <v>28</v>
      </c>
      <c r="G38" s="76" t="s">
        <v>58</v>
      </c>
      <c r="H38" s="76"/>
      <c r="I38" s="76" t="s">
        <v>24</v>
      </c>
      <c r="J38" s="76" t="s">
        <v>24</v>
      </c>
      <c r="K38" s="75"/>
      <c r="L38" s="75" t="s">
        <v>24</v>
      </c>
      <c r="M38" s="77">
        <v>20000</v>
      </c>
      <c r="N38" s="78">
        <v>5500</v>
      </c>
      <c r="O38" s="79">
        <v>0</v>
      </c>
      <c r="P38" s="80">
        <f t="shared" si="15"/>
        <v>-5500</v>
      </c>
      <c r="Q38" s="81">
        <f t="shared" si="0"/>
        <v>0</v>
      </c>
    </row>
    <row r="39" spans="1:19" s="1" customFormat="1" ht="13.5" outlineLevel="1" x14ac:dyDescent="0.25">
      <c r="A39" s="110">
        <f t="shared" si="1"/>
        <v>36</v>
      </c>
      <c r="B39" s="75" t="s">
        <v>66</v>
      </c>
      <c r="C39" s="76" t="s">
        <v>67</v>
      </c>
      <c r="D39" s="76" t="s">
        <v>45</v>
      </c>
      <c r="E39" s="76"/>
      <c r="F39" s="76" t="s">
        <v>28</v>
      </c>
      <c r="G39" s="76" t="s">
        <v>58</v>
      </c>
      <c r="H39" s="76" t="s">
        <v>68</v>
      </c>
      <c r="I39" s="76" t="s">
        <v>69</v>
      </c>
      <c r="J39" s="76" t="s">
        <v>70</v>
      </c>
      <c r="K39" s="75"/>
      <c r="L39" s="75" t="s">
        <v>24</v>
      </c>
      <c r="M39" s="77">
        <v>0</v>
      </c>
      <c r="N39" s="78">
        <v>117</v>
      </c>
      <c r="O39" s="79">
        <v>117</v>
      </c>
      <c r="P39" s="80">
        <f t="shared" si="15"/>
        <v>0</v>
      </c>
      <c r="Q39" s="81">
        <f t="shared" si="0"/>
        <v>100</v>
      </c>
    </row>
    <row r="40" spans="1:19" s="1" customFormat="1" ht="13.5" outlineLevel="1" x14ac:dyDescent="0.25">
      <c r="A40" s="110">
        <f t="shared" si="1"/>
        <v>37</v>
      </c>
      <c r="B40" s="75" t="s">
        <v>71</v>
      </c>
      <c r="C40" s="76" t="s">
        <v>67</v>
      </c>
      <c r="D40" s="76" t="s">
        <v>45</v>
      </c>
      <c r="E40" s="76"/>
      <c r="F40" s="76" t="s">
        <v>28</v>
      </c>
      <c r="G40" s="76" t="s">
        <v>58</v>
      </c>
      <c r="H40" s="76" t="s">
        <v>68</v>
      </c>
      <c r="I40" s="76" t="s">
        <v>69</v>
      </c>
      <c r="J40" s="76" t="s">
        <v>72</v>
      </c>
      <c r="K40" s="75"/>
      <c r="L40" s="75" t="s">
        <v>24</v>
      </c>
      <c r="M40" s="77">
        <v>0</v>
      </c>
      <c r="N40" s="78">
        <v>556</v>
      </c>
      <c r="O40" s="79">
        <v>556</v>
      </c>
      <c r="P40" s="80">
        <f t="shared" si="15"/>
        <v>0</v>
      </c>
      <c r="Q40" s="81">
        <f t="shared" si="0"/>
        <v>100</v>
      </c>
    </row>
    <row r="41" spans="1:19" s="1" customFormat="1" ht="27" outlineLevel="1" x14ac:dyDescent="0.25">
      <c r="A41" s="111">
        <f t="shared" si="1"/>
        <v>38</v>
      </c>
      <c r="B41" s="82" t="s">
        <v>73</v>
      </c>
      <c r="C41" s="76" t="s">
        <v>22</v>
      </c>
      <c r="D41" s="76" t="s">
        <v>45</v>
      </c>
      <c r="E41" s="76"/>
      <c r="F41" s="76" t="s">
        <v>28</v>
      </c>
      <c r="G41" s="76" t="s">
        <v>58</v>
      </c>
      <c r="H41" s="76"/>
      <c r="I41" s="76" t="s">
        <v>24</v>
      </c>
      <c r="J41" s="76" t="s">
        <v>24</v>
      </c>
      <c r="K41" s="75"/>
      <c r="L41" s="75" t="s">
        <v>24</v>
      </c>
      <c r="M41" s="77">
        <v>3731</v>
      </c>
      <c r="N41" s="78">
        <v>3731</v>
      </c>
      <c r="O41" s="79">
        <v>3587</v>
      </c>
      <c r="P41" s="80">
        <f t="shared" si="15"/>
        <v>-144</v>
      </c>
      <c r="Q41" s="81">
        <f t="shared" si="0"/>
        <v>96.140444920932723</v>
      </c>
    </row>
    <row r="42" spans="1:19" s="1" customFormat="1" ht="13.5" outlineLevel="1" x14ac:dyDescent="0.25">
      <c r="A42" s="110">
        <f t="shared" si="1"/>
        <v>39</v>
      </c>
      <c r="B42" s="75" t="s">
        <v>74</v>
      </c>
      <c r="C42" s="76" t="s">
        <v>22</v>
      </c>
      <c r="D42" s="76" t="s">
        <v>75</v>
      </c>
      <c r="E42" s="76" t="s">
        <v>24</v>
      </c>
      <c r="F42" s="76" t="s">
        <v>63</v>
      </c>
      <c r="G42" s="76" t="s">
        <v>35</v>
      </c>
      <c r="H42" s="76"/>
      <c r="I42" s="76" t="s">
        <v>24</v>
      </c>
      <c r="J42" s="76" t="s">
        <v>24</v>
      </c>
      <c r="K42" s="75" t="s">
        <v>24</v>
      </c>
      <c r="L42" s="75" t="s">
        <v>24</v>
      </c>
      <c r="M42" s="77">
        <v>0</v>
      </c>
      <c r="N42" s="78">
        <v>41</v>
      </c>
      <c r="O42" s="79">
        <v>41</v>
      </c>
      <c r="P42" s="80">
        <f t="shared" si="15"/>
        <v>0</v>
      </c>
      <c r="Q42" s="81">
        <f t="shared" si="0"/>
        <v>100</v>
      </c>
    </row>
    <row r="43" spans="1:19" s="1" customFormat="1" ht="27" outlineLevel="1" x14ac:dyDescent="0.25">
      <c r="A43" s="111">
        <f t="shared" si="1"/>
        <v>40</v>
      </c>
      <c r="B43" s="82" t="s">
        <v>76</v>
      </c>
      <c r="C43" s="76" t="s">
        <v>22</v>
      </c>
      <c r="D43" s="76" t="s">
        <v>75</v>
      </c>
      <c r="E43" s="76" t="s">
        <v>24</v>
      </c>
      <c r="F43" s="76" t="s">
        <v>77</v>
      </c>
      <c r="G43" s="76" t="s">
        <v>78</v>
      </c>
      <c r="H43" s="76" t="s">
        <v>79</v>
      </c>
      <c r="I43" s="76" t="s">
        <v>24</v>
      </c>
      <c r="J43" s="76" t="s">
        <v>24</v>
      </c>
      <c r="K43" s="75" t="s">
        <v>80</v>
      </c>
      <c r="L43" s="75" t="s">
        <v>24</v>
      </c>
      <c r="M43" s="77">
        <v>0</v>
      </c>
      <c r="N43" s="78">
        <v>70</v>
      </c>
      <c r="O43" s="79">
        <v>70</v>
      </c>
      <c r="P43" s="80">
        <f t="shared" si="15"/>
        <v>0</v>
      </c>
      <c r="Q43" s="81">
        <f t="shared" si="0"/>
        <v>100</v>
      </c>
    </row>
    <row r="44" spans="1:19" s="1" customFormat="1" ht="27" outlineLevel="1" x14ac:dyDescent="0.25">
      <c r="A44" s="111">
        <f t="shared" si="1"/>
        <v>41</v>
      </c>
      <c r="B44" s="82" t="s">
        <v>81</v>
      </c>
      <c r="C44" s="76" t="s">
        <v>22</v>
      </c>
      <c r="D44" s="76" t="s">
        <v>75</v>
      </c>
      <c r="E44" s="76" t="s">
        <v>82</v>
      </c>
      <c r="F44" s="76" t="s">
        <v>83</v>
      </c>
      <c r="G44" s="76" t="s">
        <v>84</v>
      </c>
      <c r="H44" s="76" t="s">
        <v>79</v>
      </c>
      <c r="I44" s="76" t="s">
        <v>24</v>
      </c>
      <c r="J44" s="76" t="s">
        <v>24</v>
      </c>
      <c r="K44" s="75" t="s">
        <v>85</v>
      </c>
      <c r="L44" s="75" t="s">
        <v>24</v>
      </c>
      <c r="M44" s="77">
        <v>0</v>
      </c>
      <c r="N44" s="78">
        <v>100</v>
      </c>
      <c r="O44" s="79">
        <v>100</v>
      </c>
      <c r="P44" s="80">
        <f t="shared" si="15"/>
        <v>0</v>
      </c>
      <c r="Q44" s="81">
        <f t="shared" si="0"/>
        <v>100</v>
      </c>
    </row>
    <row r="45" spans="1:19" s="1" customFormat="1" ht="27" outlineLevel="1" x14ac:dyDescent="0.25">
      <c r="A45" s="111">
        <f t="shared" si="1"/>
        <v>42</v>
      </c>
      <c r="B45" s="82" t="s">
        <v>86</v>
      </c>
      <c r="C45" s="76" t="s">
        <v>22</v>
      </c>
      <c r="D45" s="76" t="s">
        <v>75</v>
      </c>
      <c r="E45" s="76" t="s">
        <v>24</v>
      </c>
      <c r="F45" s="76" t="s">
        <v>87</v>
      </c>
      <c r="G45" s="76" t="s">
        <v>78</v>
      </c>
      <c r="H45" s="76" t="s">
        <v>79</v>
      </c>
      <c r="I45" s="76" t="s">
        <v>24</v>
      </c>
      <c r="J45" s="76" t="s">
        <v>24</v>
      </c>
      <c r="K45" s="75" t="s">
        <v>88</v>
      </c>
      <c r="L45" s="75" t="s">
        <v>24</v>
      </c>
      <c r="M45" s="77">
        <v>0</v>
      </c>
      <c r="N45" s="78">
        <v>45</v>
      </c>
      <c r="O45" s="79">
        <v>45</v>
      </c>
      <c r="P45" s="80">
        <f t="shared" si="15"/>
        <v>0</v>
      </c>
      <c r="Q45" s="81">
        <f t="shared" si="0"/>
        <v>100</v>
      </c>
    </row>
    <row r="46" spans="1:19" s="1" customFormat="1" ht="27" outlineLevel="1" x14ac:dyDescent="0.25">
      <c r="A46" s="111">
        <f t="shared" si="1"/>
        <v>43</v>
      </c>
      <c r="B46" s="82" t="s">
        <v>89</v>
      </c>
      <c r="C46" s="76" t="s">
        <v>22</v>
      </c>
      <c r="D46" s="76" t="s">
        <v>75</v>
      </c>
      <c r="E46" s="76" t="s">
        <v>90</v>
      </c>
      <c r="F46" s="76" t="s">
        <v>91</v>
      </c>
      <c r="G46" s="76" t="s">
        <v>52</v>
      </c>
      <c r="H46" s="76" t="s">
        <v>79</v>
      </c>
      <c r="I46" s="76" t="s">
        <v>24</v>
      </c>
      <c r="J46" s="76" t="s">
        <v>24</v>
      </c>
      <c r="K46" s="75" t="s">
        <v>92</v>
      </c>
      <c r="L46" s="75" t="s">
        <v>24</v>
      </c>
      <c r="M46" s="77">
        <v>0</v>
      </c>
      <c r="N46" s="78">
        <v>700</v>
      </c>
      <c r="O46" s="79">
        <v>700</v>
      </c>
      <c r="P46" s="80">
        <f t="shared" si="15"/>
        <v>0</v>
      </c>
      <c r="Q46" s="81">
        <f t="shared" si="0"/>
        <v>100</v>
      </c>
    </row>
    <row r="47" spans="1:19" s="1" customFormat="1" ht="13.5" outlineLevel="1" x14ac:dyDescent="0.25">
      <c r="A47" s="110">
        <f t="shared" si="1"/>
        <v>44</v>
      </c>
      <c r="B47" s="75" t="s">
        <v>93</v>
      </c>
      <c r="C47" s="76" t="s">
        <v>22</v>
      </c>
      <c r="D47" s="76" t="s">
        <v>75</v>
      </c>
      <c r="E47" s="76" t="s">
        <v>24</v>
      </c>
      <c r="F47" s="76" t="s">
        <v>94</v>
      </c>
      <c r="G47" s="76" t="s">
        <v>78</v>
      </c>
      <c r="H47" s="76" t="s">
        <v>79</v>
      </c>
      <c r="I47" s="76" t="s">
        <v>24</v>
      </c>
      <c r="J47" s="76" t="s">
        <v>24</v>
      </c>
      <c r="K47" s="75" t="s">
        <v>95</v>
      </c>
      <c r="L47" s="75" t="s">
        <v>24</v>
      </c>
      <c r="M47" s="77">
        <v>0</v>
      </c>
      <c r="N47" s="78">
        <v>1000</v>
      </c>
      <c r="O47" s="79">
        <v>1000</v>
      </c>
      <c r="P47" s="80">
        <f t="shared" si="15"/>
        <v>0</v>
      </c>
      <c r="Q47" s="81">
        <f t="shared" si="0"/>
        <v>100</v>
      </c>
    </row>
    <row r="48" spans="1:19" s="40" customFormat="1" ht="14.25" customHeight="1" outlineLevel="1" x14ac:dyDescent="0.25">
      <c r="A48" s="116">
        <f t="shared" si="1"/>
        <v>45</v>
      </c>
      <c r="B48" s="43" t="s">
        <v>96</v>
      </c>
      <c r="C48" s="42"/>
      <c r="D48" s="42"/>
      <c r="E48" s="42"/>
      <c r="F48" s="42"/>
      <c r="G48" s="42"/>
      <c r="H48" s="42"/>
      <c r="I48" s="42"/>
      <c r="J48" s="42"/>
      <c r="K48" s="43"/>
      <c r="L48" s="43"/>
      <c r="M48" s="45">
        <f>M49</f>
        <v>0</v>
      </c>
      <c r="N48" s="45">
        <f t="shared" ref="N48:P48" si="16">N49</f>
        <v>5000</v>
      </c>
      <c r="O48" s="45">
        <f t="shared" si="16"/>
        <v>5000</v>
      </c>
      <c r="P48" s="46">
        <f t="shared" si="16"/>
        <v>0</v>
      </c>
      <c r="Q48" s="44">
        <f t="shared" si="0"/>
        <v>100</v>
      </c>
      <c r="R48" s="39"/>
      <c r="S48" s="39"/>
    </row>
    <row r="49" spans="1:18" s="1" customFormat="1" ht="27" outlineLevel="1" x14ac:dyDescent="0.25">
      <c r="A49" s="111">
        <f t="shared" si="1"/>
        <v>46</v>
      </c>
      <c r="B49" s="82" t="s">
        <v>2418</v>
      </c>
      <c r="C49" s="76" t="s">
        <v>97</v>
      </c>
      <c r="D49" s="76" t="s">
        <v>75</v>
      </c>
      <c r="E49" s="76" t="s">
        <v>24</v>
      </c>
      <c r="F49" s="76" t="s">
        <v>98</v>
      </c>
      <c r="G49" s="76" t="s">
        <v>99</v>
      </c>
      <c r="H49" s="76"/>
      <c r="I49" s="76" t="s">
        <v>24</v>
      </c>
      <c r="J49" s="76" t="s">
        <v>24</v>
      </c>
      <c r="K49" s="75" t="s">
        <v>100</v>
      </c>
      <c r="L49" s="75" t="s">
        <v>101</v>
      </c>
      <c r="M49" s="77">
        <v>0</v>
      </c>
      <c r="N49" s="78">
        <v>5000</v>
      </c>
      <c r="O49" s="79">
        <v>5000</v>
      </c>
      <c r="P49" s="80">
        <f>O49-N49</f>
        <v>0</v>
      </c>
      <c r="Q49" s="81">
        <f t="shared" si="0"/>
        <v>100</v>
      </c>
    </row>
    <row r="50" spans="1:18" s="40" customFormat="1" ht="14.25" customHeight="1" x14ac:dyDescent="0.25">
      <c r="A50" s="120">
        <f t="shared" si="1"/>
        <v>47</v>
      </c>
      <c r="B50" s="66" t="s">
        <v>102</v>
      </c>
      <c r="C50" s="67"/>
      <c r="D50" s="67"/>
      <c r="E50" s="67"/>
      <c r="F50" s="67"/>
      <c r="G50" s="67"/>
      <c r="H50" s="67"/>
      <c r="I50" s="67"/>
      <c r="J50" s="67"/>
      <c r="K50" s="68"/>
      <c r="L50" s="68"/>
      <c r="M50" s="70">
        <f>SUM(M52:M60)</f>
        <v>21200</v>
      </c>
      <c r="N50" s="70">
        <f t="shared" ref="N50:P50" si="17">SUM(N52:N60)</f>
        <v>22342</v>
      </c>
      <c r="O50" s="70">
        <f t="shared" si="17"/>
        <v>13898</v>
      </c>
      <c r="P50" s="71">
        <f t="shared" si="17"/>
        <v>-8444</v>
      </c>
      <c r="Q50" s="69">
        <f t="shared" si="0"/>
        <v>62.205711216542838</v>
      </c>
      <c r="R50" s="39"/>
    </row>
    <row r="51" spans="1:18" s="40" customFormat="1" ht="14.25" customHeight="1" x14ac:dyDescent="0.25">
      <c r="A51" s="121">
        <f t="shared" si="1"/>
        <v>48</v>
      </c>
      <c r="B51" s="72" t="s">
        <v>13</v>
      </c>
      <c r="C51" s="73"/>
      <c r="D51" s="73"/>
      <c r="E51" s="73"/>
      <c r="F51" s="73"/>
      <c r="G51" s="73"/>
      <c r="H51" s="73"/>
      <c r="I51" s="73"/>
      <c r="J51" s="73"/>
      <c r="K51" s="74"/>
      <c r="L51" s="74"/>
      <c r="M51" s="25">
        <f>SUM(M52:M60)</f>
        <v>21200</v>
      </c>
      <c r="N51" s="25">
        <f t="shared" ref="N51:P51" si="18">SUM(N52:N60)</f>
        <v>22342</v>
      </c>
      <c r="O51" s="25">
        <f t="shared" si="18"/>
        <v>13898</v>
      </c>
      <c r="P51" s="26">
        <f t="shared" si="18"/>
        <v>-8444</v>
      </c>
      <c r="Q51" s="24">
        <f t="shared" si="0"/>
        <v>62.205711216542838</v>
      </c>
      <c r="R51" s="39"/>
    </row>
    <row r="52" spans="1:18" s="1" customFormat="1" ht="13.5" outlineLevel="1" x14ac:dyDescent="0.25">
      <c r="A52" s="110">
        <f t="shared" si="1"/>
        <v>49</v>
      </c>
      <c r="B52" s="75" t="s">
        <v>103</v>
      </c>
      <c r="C52" s="76" t="s">
        <v>22</v>
      </c>
      <c r="D52" s="76" t="s">
        <v>104</v>
      </c>
      <c r="E52" s="76" t="s">
        <v>105</v>
      </c>
      <c r="F52" s="76" t="s">
        <v>106</v>
      </c>
      <c r="G52" s="76" t="s">
        <v>52</v>
      </c>
      <c r="H52" s="76"/>
      <c r="I52" s="76" t="s">
        <v>24</v>
      </c>
      <c r="J52" s="76" t="s">
        <v>24</v>
      </c>
      <c r="K52" s="75" t="s">
        <v>24</v>
      </c>
      <c r="L52" s="75" t="s">
        <v>24</v>
      </c>
      <c r="M52" s="77">
        <v>21200</v>
      </c>
      <c r="N52" s="78">
        <v>0</v>
      </c>
      <c r="O52" s="79">
        <v>0</v>
      </c>
      <c r="P52" s="80">
        <f t="shared" ref="P52:P60" si="19">O52-N52</f>
        <v>0</v>
      </c>
      <c r="Q52" s="83" t="s">
        <v>107</v>
      </c>
    </row>
    <row r="53" spans="1:18" s="1" customFormat="1" ht="27" outlineLevel="1" x14ac:dyDescent="0.25">
      <c r="A53" s="111">
        <f t="shared" si="1"/>
        <v>50</v>
      </c>
      <c r="B53" s="82" t="s">
        <v>108</v>
      </c>
      <c r="C53" s="76" t="s">
        <v>22</v>
      </c>
      <c r="D53" s="76" t="s">
        <v>104</v>
      </c>
      <c r="E53" s="76" t="s">
        <v>105</v>
      </c>
      <c r="F53" s="76" t="s">
        <v>106</v>
      </c>
      <c r="G53" s="76" t="s">
        <v>52</v>
      </c>
      <c r="H53" s="76"/>
      <c r="I53" s="76" t="s">
        <v>24</v>
      </c>
      <c r="J53" s="76" t="s">
        <v>24</v>
      </c>
      <c r="K53" s="75"/>
      <c r="L53" s="75" t="s">
        <v>24</v>
      </c>
      <c r="M53" s="77">
        <v>0</v>
      </c>
      <c r="N53" s="78">
        <v>200</v>
      </c>
      <c r="O53" s="79">
        <v>198</v>
      </c>
      <c r="P53" s="80">
        <f t="shared" si="19"/>
        <v>-2</v>
      </c>
      <c r="Q53" s="81">
        <f t="shared" ref="Q53:Q62" si="20">O53/N53*100</f>
        <v>99</v>
      </c>
    </row>
    <row r="54" spans="1:18" s="1" customFormat="1" ht="13.5" outlineLevel="1" x14ac:dyDescent="0.25">
      <c r="A54" s="110">
        <f t="shared" si="1"/>
        <v>51</v>
      </c>
      <c r="B54" s="75" t="s">
        <v>109</v>
      </c>
      <c r="C54" s="76" t="s">
        <v>22</v>
      </c>
      <c r="D54" s="76" t="s">
        <v>104</v>
      </c>
      <c r="E54" s="76" t="s">
        <v>105</v>
      </c>
      <c r="F54" s="76" t="s">
        <v>106</v>
      </c>
      <c r="G54" s="76" t="s">
        <v>52</v>
      </c>
      <c r="H54" s="76"/>
      <c r="I54" s="76" t="s">
        <v>24</v>
      </c>
      <c r="J54" s="76" t="s">
        <v>24</v>
      </c>
      <c r="K54" s="75"/>
      <c r="L54" s="75" t="s">
        <v>24</v>
      </c>
      <c r="M54" s="77">
        <v>0</v>
      </c>
      <c r="N54" s="78">
        <v>5000</v>
      </c>
      <c r="O54" s="79">
        <v>4556</v>
      </c>
      <c r="P54" s="80">
        <f t="shared" si="19"/>
        <v>-444</v>
      </c>
      <c r="Q54" s="81">
        <f t="shared" si="20"/>
        <v>91.12</v>
      </c>
    </row>
    <row r="55" spans="1:18" s="1" customFormat="1" ht="13.5" outlineLevel="1" x14ac:dyDescent="0.25">
      <c r="A55" s="110">
        <f t="shared" si="1"/>
        <v>52</v>
      </c>
      <c r="B55" s="75" t="s">
        <v>110</v>
      </c>
      <c r="C55" s="76" t="s">
        <v>22</v>
      </c>
      <c r="D55" s="76" t="s">
        <v>104</v>
      </c>
      <c r="E55" s="76" t="s">
        <v>105</v>
      </c>
      <c r="F55" s="76" t="s">
        <v>106</v>
      </c>
      <c r="G55" s="76" t="s">
        <v>52</v>
      </c>
      <c r="H55" s="76"/>
      <c r="I55" s="76" t="s">
        <v>24</v>
      </c>
      <c r="J55" s="76" t="s">
        <v>24</v>
      </c>
      <c r="K55" s="75"/>
      <c r="L55" s="75" t="s">
        <v>24</v>
      </c>
      <c r="M55" s="77">
        <v>0</v>
      </c>
      <c r="N55" s="78">
        <v>600</v>
      </c>
      <c r="O55" s="79">
        <v>462</v>
      </c>
      <c r="P55" s="80">
        <f t="shared" si="19"/>
        <v>-138</v>
      </c>
      <c r="Q55" s="81">
        <f t="shared" si="20"/>
        <v>77</v>
      </c>
    </row>
    <row r="56" spans="1:18" s="1" customFormat="1" ht="13.5" outlineLevel="1" x14ac:dyDescent="0.25">
      <c r="A56" s="110">
        <f t="shared" si="1"/>
        <v>53</v>
      </c>
      <c r="B56" s="75" t="s">
        <v>111</v>
      </c>
      <c r="C56" s="76" t="s">
        <v>22</v>
      </c>
      <c r="D56" s="76" t="s">
        <v>104</v>
      </c>
      <c r="E56" s="76" t="s">
        <v>105</v>
      </c>
      <c r="F56" s="76" t="s">
        <v>106</v>
      </c>
      <c r="G56" s="76" t="s">
        <v>52</v>
      </c>
      <c r="H56" s="76"/>
      <c r="I56" s="76" t="s">
        <v>24</v>
      </c>
      <c r="J56" s="76" t="s">
        <v>24</v>
      </c>
      <c r="K56" s="75"/>
      <c r="L56" s="75" t="s">
        <v>24</v>
      </c>
      <c r="M56" s="77">
        <v>0</v>
      </c>
      <c r="N56" s="78">
        <v>1300</v>
      </c>
      <c r="O56" s="79">
        <v>1189</v>
      </c>
      <c r="P56" s="80">
        <f t="shared" si="19"/>
        <v>-111</v>
      </c>
      <c r="Q56" s="81">
        <f t="shared" si="20"/>
        <v>91.461538461538467</v>
      </c>
    </row>
    <row r="57" spans="1:18" s="1" customFormat="1" ht="27" outlineLevel="1" x14ac:dyDescent="0.25">
      <c r="A57" s="111">
        <f t="shared" si="1"/>
        <v>54</v>
      </c>
      <c r="B57" s="82" t="s">
        <v>112</v>
      </c>
      <c r="C57" s="76" t="s">
        <v>22</v>
      </c>
      <c r="D57" s="76" t="s">
        <v>104</v>
      </c>
      <c r="E57" s="76" t="s">
        <v>105</v>
      </c>
      <c r="F57" s="76" t="s">
        <v>106</v>
      </c>
      <c r="G57" s="76" t="s">
        <v>52</v>
      </c>
      <c r="H57" s="76"/>
      <c r="I57" s="76" t="s">
        <v>24</v>
      </c>
      <c r="J57" s="76" t="s">
        <v>24</v>
      </c>
      <c r="K57" s="75"/>
      <c r="L57" s="75" t="s">
        <v>24</v>
      </c>
      <c r="M57" s="77">
        <v>0</v>
      </c>
      <c r="N57" s="78">
        <v>2202</v>
      </c>
      <c r="O57" s="79">
        <v>2201</v>
      </c>
      <c r="P57" s="80">
        <f t="shared" si="19"/>
        <v>-1</v>
      </c>
      <c r="Q57" s="81">
        <f t="shared" si="20"/>
        <v>99.954586739327894</v>
      </c>
    </row>
    <row r="58" spans="1:18" s="1" customFormat="1" ht="13.5" outlineLevel="1" x14ac:dyDescent="0.25">
      <c r="A58" s="110">
        <f t="shared" si="1"/>
        <v>55</v>
      </c>
      <c r="B58" s="75" t="s">
        <v>113</v>
      </c>
      <c r="C58" s="76" t="s">
        <v>22</v>
      </c>
      <c r="D58" s="76" t="s">
        <v>104</v>
      </c>
      <c r="E58" s="76" t="s">
        <v>105</v>
      </c>
      <c r="F58" s="76" t="s">
        <v>106</v>
      </c>
      <c r="G58" s="76" t="s">
        <v>52</v>
      </c>
      <c r="H58" s="76"/>
      <c r="I58" s="76" t="s">
        <v>24</v>
      </c>
      <c r="J58" s="76" t="s">
        <v>24</v>
      </c>
      <c r="K58" s="75"/>
      <c r="L58" s="75" t="s">
        <v>24</v>
      </c>
      <c r="M58" s="77">
        <v>0</v>
      </c>
      <c r="N58" s="78">
        <v>5500</v>
      </c>
      <c r="O58" s="79">
        <v>5101</v>
      </c>
      <c r="P58" s="80">
        <f t="shared" si="19"/>
        <v>-399</v>
      </c>
      <c r="Q58" s="81">
        <f t="shared" si="20"/>
        <v>92.745454545454535</v>
      </c>
    </row>
    <row r="59" spans="1:18" s="1" customFormat="1" ht="27" outlineLevel="1" x14ac:dyDescent="0.25">
      <c r="A59" s="111">
        <f t="shared" si="1"/>
        <v>56</v>
      </c>
      <c r="B59" s="82" t="s">
        <v>114</v>
      </c>
      <c r="C59" s="76" t="s">
        <v>22</v>
      </c>
      <c r="D59" s="76" t="s">
        <v>104</v>
      </c>
      <c r="E59" s="76" t="s">
        <v>105</v>
      </c>
      <c r="F59" s="76" t="s">
        <v>106</v>
      </c>
      <c r="G59" s="76" t="s">
        <v>52</v>
      </c>
      <c r="H59" s="76"/>
      <c r="I59" s="76" t="s">
        <v>24</v>
      </c>
      <c r="J59" s="76" t="s">
        <v>24</v>
      </c>
      <c r="K59" s="75"/>
      <c r="L59" s="75" t="s">
        <v>24</v>
      </c>
      <c r="M59" s="77">
        <v>0</v>
      </c>
      <c r="N59" s="78">
        <v>4500</v>
      </c>
      <c r="O59" s="79">
        <v>191</v>
      </c>
      <c r="P59" s="80">
        <f t="shared" si="19"/>
        <v>-4309</v>
      </c>
      <c r="Q59" s="81">
        <f t="shared" si="20"/>
        <v>4.2444444444444445</v>
      </c>
    </row>
    <row r="60" spans="1:18" s="1" customFormat="1" ht="27" outlineLevel="1" x14ac:dyDescent="0.25">
      <c r="A60" s="111">
        <f t="shared" si="1"/>
        <v>57</v>
      </c>
      <c r="B60" s="82" t="s">
        <v>115</v>
      </c>
      <c r="C60" s="76" t="s">
        <v>22</v>
      </c>
      <c r="D60" s="76" t="s">
        <v>104</v>
      </c>
      <c r="E60" s="76" t="s">
        <v>105</v>
      </c>
      <c r="F60" s="76" t="s">
        <v>106</v>
      </c>
      <c r="G60" s="76" t="s">
        <v>52</v>
      </c>
      <c r="H60" s="76"/>
      <c r="I60" s="76" t="s">
        <v>24</v>
      </c>
      <c r="J60" s="76" t="s">
        <v>24</v>
      </c>
      <c r="K60" s="75"/>
      <c r="L60" s="75" t="s">
        <v>24</v>
      </c>
      <c r="M60" s="77">
        <v>0</v>
      </c>
      <c r="N60" s="78">
        <v>3040</v>
      </c>
      <c r="O60" s="79">
        <v>0</v>
      </c>
      <c r="P60" s="80">
        <f t="shared" si="19"/>
        <v>-3040</v>
      </c>
      <c r="Q60" s="81">
        <f t="shared" si="20"/>
        <v>0</v>
      </c>
    </row>
    <row r="61" spans="1:18" s="40" customFormat="1" ht="14.25" customHeight="1" x14ac:dyDescent="0.25">
      <c r="A61" s="120">
        <f t="shared" si="1"/>
        <v>58</v>
      </c>
      <c r="B61" s="66" t="s">
        <v>116</v>
      </c>
      <c r="C61" s="67"/>
      <c r="D61" s="67"/>
      <c r="E61" s="67"/>
      <c r="F61" s="67"/>
      <c r="G61" s="67"/>
      <c r="H61" s="67"/>
      <c r="I61" s="67"/>
      <c r="J61" s="67"/>
      <c r="K61" s="68"/>
      <c r="L61" s="68"/>
      <c r="M61" s="70">
        <f>SUM(M63:M74)</f>
        <v>6038</v>
      </c>
      <c r="N61" s="70">
        <f t="shared" ref="N61:P61" si="21">SUM(N63:N74)</f>
        <v>6192</v>
      </c>
      <c r="O61" s="70">
        <f t="shared" si="21"/>
        <v>6144</v>
      </c>
      <c r="P61" s="71">
        <f t="shared" si="21"/>
        <v>-48</v>
      </c>
      <c r="Q61" s="69">
        <f t="shared" si="20"/>
        <v>99.224806201550393</v>
      </c>
      <c r="R61" s="39"/>
    </row>
    <row r="62" spans="1:18" s="40" customFormat="1" ht="14.25" customHeight="1" x14ac:dyDescent="0.25">
      <c r="A62" s="121">
        <f t="shared" si="1"/>
        <v>59</v>
      </c>
      <c r="B62" s="72" t="s">
        <v>13</v>
      </c>
      <c r="C62" s="73"/>
      <c r="D62" s="73"/>
      <c r="E62" s="73"/>
      <c r="F62" s="73"/>
      <c r="G62" s="73"/>
      <c r="H62" s="73"/>
      <c r="I62" s="73"/>
      <c r="J62" s="73"/>
      <c r="K62" s="74"/>
      <c r="L62" s="74"/>
      <c r="M62" s="25">
        <f>SUM(M63:M74)</f>
        <v>6038</v>
      </c>
      <c r="N62" s="25">
        <f t="shared" ref="N62:P62" si="22">SUM(N63:N74)</f>
        <v>6192</v>
      </c>
      <c r="O62" s="25">
        <f t="shared" si="22"/>
        <v>6144</v>
      </c>
      <c r="P62" s="26">
        <f t="shared" si="22"/>
        <v>-48</v>
      </c>
      <c r="Q62" s="24">
        <f t="shared" si="20"/>
        <v>99.224806201550393</v>
      </c>
      <c r="R62" s="39"/>
    </row>
    <row r="63" spans="1:18" s="1" customFormat="1" ht="13.5" outlineLevel="1" x14ac:dyDescent="0.25">
      <c r="A63" s="110">
        <f t="shared" si="1"/>
        <v>60</v>
      </c>
      <c r="B63" s="75" t="s">
        <v>117</v>
      </c>
      <c r="C63" s="76" t="s">
        <v>22</v>
      </c>
      <c r="D63" s="76" t="s">
        <v>118</v>
      </c>
      <c r="E63" s="76" t="s">
        <v>24</v>
      </c>
      <c r="F63" s="76" t="s">
        <v>46</v>
      </c>
      <c r="G63" s="76" t="s">
        <v>119</v>
      </c>
      <c r="H63" s="76"/>
      <c r="I63" s="76" t="s">
        <v>24</v>
      </c>
      <c r="J63" s="76" t="s">
        <v>24</v>
      </c>
      <c r="K63" s="75"/>
      <c r="L63" s="75" t="s">
        <v>24</v>
      </c>
      <c r="M63" s="77">
        <v>0</v>
      </c>
      <c r="N63" s="78">
        <v>48</v>
      </c>
      <c r="O63" s="79">
        <v>0</v>
      </c>
      <c r="P63" s="80">
        <f t="shared" ref="P63:P74" si="23">O63-N63</f>
        <v>-48</v>
      </c>
      <c r="Q63" s="81">
        <f>O63/N63*100</f>
        <v>0</v>
      </c>
    </row>
    <row r="64" spans="1:18" s="1" customFormat="1" ht="13.5" outlineLevel="1" x14ac:dyDescent="0.25">
      <c r="A64" s="110">
        <f t="shared" si="1"/>
        <v>61</v>
      </c>
      <c r="B64" s="75" t="s">
        <v>120</v>
      </c>
      <c r="C64" s="76" t="s">
        <v>22</v>
      </c>
      <c r="D64" s="76" t="s">
        <v>118</v>
      </c>
      <c r="E64" s="76" t="s">
        <v>24</v>
      </c>
      <c r="F64" s="76" t="s">
        <v>106</v>
      </c>
      <c r="G64" s="76" t="s">
        <v>29</v>
      </c>
      <c r="H64" s="76"/>
      <c r="I64" s="76" t="s">
        <v>24</v>
      </c>
      <c r="J64" s="76" t="s">
        <v>24</v>
      </c>
      <c r="K64" s="75"/>
      <c r="L64" s="75" t="s">
        <v>24</v>
      </c>
      <c r="M64" s="77">
        <v>6038</v>
      </c>
      <c r="N64" s="78">
        <v>0</v>
      </c>
      <c r="O64" s="79">
        <v>0</v>
      </c>
      <c r="P64" s="80">
        <f t="shared" si="23"/>
        <v>0</v>
      </c>
      <c r="Q64" s="83" t="s">
        <v>107</v>
      </c>
    </row>
    <row r="65" spans="1:18" s="1" customFormat="1" ht="13.5" outlineLevel="1" x14ac:dyDescent="0.25">
      <c r="A65" s="110">
        <f t="shared" si="1"/>
        <v>62</v>
      </c>
      <c r="B65" s="75" t="s">
        <v>121</v>
      </c>
      <c r="C65" s="76" t="s">
        <v>22</v>
      </c>
      <c r="D65" s="76" t="s">
        <v>118</v>
      </c>
      <c r="E65" s="76" t="s">
        <v>122</v>
      </c>
      <c r="F65" s="76" t="s">
        <v>106</v>
      </c>
      <c r="G65" s="76" t="s">
        <v>29</v>
      </c>
      <c r="H65" s="76"/>
      <c r="I65" s="76" t="s">
        <v>24</v>
      </c>
      <c r="J65" s="76" t="s">
        <v>24</v>
      </c>
      <c r="K65" s="75"/>
      <c r="L65" s="75" t="s">
        <v>24</v>
      </c>
      <c r="M65" s="77">
        <v>0</v>
      </c>
      <c r="N65" s="78">
        <v>1018</v>
      </c>
      <c r="O65" s="79">
        <v>1018</v>
      </c>
      <c r="P65" s="80">
        <f t="shared" si="23"/>
        <v>0</v>
      </c>
      <c r="Q65" s="81">
        <f t="shared" ref="Q65:Q128" si="24">O65/N65*100</f>
        <v>100</v>
      </c>
    </row>
    <row r="66" spans="1:18" s="1" customFormat="1" ht="13.5" outlineLevel="1" x14ac:dyDescent="0.25">
      <c r="A66" s="110">
        <f t="shared" si="1"/>
        <v>63</v>
      </c>
      <c r="B66" s="75" t="s">
        <v>123</v>
      </c>
      <c r="C66" s="76" t="s">
        <v>22</v>
      </c>
      <c r="D66" s="76" t="s">
        <v>118</v>
      </c>
      <c r="E66" s="76" t="s">
        <v>122</v>
      </c>
      <c r="F66" s="76" t="s">
        <v>106</v>
      </c>
      <c r="G66" s="76" t="s">
        <v>29</v>
      </c>
      <c r="H66" s="76"/>
      <c r="I66" s="76" t="s">
        <v>24</v>
      </c>
      <c r="J66" s="76" t="s">
        <v>24</v>
      </c>
      <c r="K66" s="75"/>
      <c r="L66" s="75" t="s">
        <v>24</v>
      </c>
      <c r="M66" s="77">
        <v>0</v>
      </c>
      <c r="N66" s="78">
        <v>8</v>
      </c>
      <c r="O66" s="79">
        <v>8</v>
      </c>
      <c r="P66" s="80">
        <f t="shared" si="23"/>
        <v>0</v>
      </c>
      <c r="Q66" s="81">
        <f t="shared" si="24"/>
        <v>100</v>
      </c>
    </row>
    <row r="67" spans="1:18" s="1" customFormat="1" ht="13.5" outlineLevel="1" x14ac:dyDescent="0.25">
      <c r="A67" s="110">
        <f t="shared" si="1"/>
        <v>64</v>
      </c>
      <c r="B67" s="75" t="s">
        <v>124</v>
      </c>
      <c r="C67" s="76" t="s">
        <v>22</v>
      </c>
      <c r="D67" s="76" t="s">
        <v>118</v>
      </c>
      <c r="E67" s="76" t="s">
        <v>122</v>
      </c>
      <c r="F67" s="76" t="s">
        <v>106</v>
      </c>
      <c r="G67" s="76" t="s">
        <v>29</v>
      </c>
      <c r="H67" s="76"/>
      <c r="I67" s="76" t="s">
        <v>24</v>
      </c>
      <c r="J67" s="76" t="s">
        <v>24</v>
      </c>
      <c r="K67" s="75"/>
      <c r="L67" s="75" t="s">
        <v>24</v>
      </c>
      <c r="M67" s="77">
        <v>0</v>
      </c>
      <c r="N67" s="78">
        <v>339</v>
      </c>
      <c r="O67" s="79">
        <v>339</v>
      </c>
      <c r="P67" s="80">
        <f t="shared" si="23"/>
        <v>0</v>
      </c>
      <c r="Q67" s="81">
        <f t="shared" si="24"/>
        <v>100</v>
      </c>
    </row>
    <row r="68" spans="1:18" s="1" customFormat="1" ht="27" outlineLevel="1" x14ac:dyDescent="0.25">
      <c r="A68" s="111">
        <f t="shared" si="1"/>
        <v>65</v>
      </c>
      <c r="B68" s="82" t="s">
        <v>125</v>
      </c>
      <c r="C68" s="76" t="s">
        <v>22</v>
      </c>
      <c r="D68" s="76" t="s">
        <v>118</v>
      </c>
      <c r="E68" s="76" t="s">
        <v>122</v>
      </c>
      <c r="F68" s="76" t="s">
        <v>106</v>
      </c>
      <c r="G68" s="76" t="s">
        <v>29</v>
      </c>
      <c r="H68" s="76"/>
      <c r="I68" s="76" t="s">
        <v>24</v>
      </c>
      <c r="J68" s="76" t="s">
        <v>24</v>
      </c>
      <c r="K68" s="75"/>
      <c r="L68" s="75" t="s">
        <v>24</v>
      </c>
      <c r="M68" s="77">
        <v>0</v>
      </c>
      <c r="N68" s="78">
        <v>104</v>
      </c>
      <c r="O68" s="79">
        <v>104</v>
      </c>
      <c r="P68" s="80">
        <f t="shared" si="23"/>
        <v>0</v>
      </c>
      <c r="Q68" s="81">
        <f t="shared" si="24"/>
        <v>100</v>
      </c>
    </row>
    <row r="69" spans="1:18" s="1" customFormat="1" ht="27" outlineLevel="1" x14ac:dyDescent="0.25">
      <c r="A69" s="111">
        <f t="shared" ref="A69:A132" si="25">1+A68</f>
        <v>66</v>
      </c>
      <c r="B69" s="82" t="s">
        <v>126</v>
      </c>
      <c r="C69" s="76" t="s">
        <v>22</v>
      </c>
      <c r="D69" s="76" t="s">
        <v>118</v>
      </c>
      <c r="E69" s="76" t="s">
        <v>122</v>
      </c>
      <c r="F69" s="76" t="s">
        <v>106</v>
      </c>
      <c r="G69" s="76" t="s">
        <v>29</v>
      </c>
      <c r="H69" s="76"/>
      <c r="I69" s="76" t="s">
        <v>24</v>
      </c>
      <c r="J69" s="76" t="s">
        <v>24</v>
      </c>
      <c r="K69" s="75"/>
      <c r="L69" s="75" t="s">
        <v>24</v>
      </c>
      <c r="M69" s="77">
        <v>0</v>
      </c>
      <c r="N69" s="78">
        <v>344</v>
      </c>
      <c r="O69" s="79">
        <v>344</v>
      </c>
      <c r="P69" s="80">
        <f t="shared" si="23"/>
        <v>0</v>
      </c>
      <c r="Q69" s="81">
        <f t="shared" si="24"/>
        <v>100</v>
      </c>
    </row>
    <row r="70" spans="1:18" s="1" customFormat="1" ht="13.5" outlineLevel="1" x14ac:dyDescent="0.25">
      <c r="A70" s="110">
        <f t="shared" si="25"/>
        <v>67</v>
      </c>
      <c r="B70" s="75" t="s">
        <v>127</v>
      </c>
      <c r="C70" s="76" t="s">
        <v>22</v>
      </c>
      <c r="D70" s="76" t="s">
        <v>118</v>
      </c>
      <c r="E70" s="76" t="s">
        <v>122</v>
      </c>
      <c r="F70" s="76" t="s">
        <v>106</v>
      </c>
      <c r="G70" s="76" t="s">
        <v>29</v>
      </c>
      <c r="H70" s="76"/>
      <c r="I70" s="76" t="s">
        <v>24</v>
      </c>
      <c r="J70" s="76" t="s">
        <v>24</v>
      </c>
      <c r="K70" s="75"/>
      <c r="L70" s="75" t="s">
        <v>24</v>
      </c>
      <c r="M70" s="77">
        <v>0</v>
      </c>
      <c r="N70" s="78">
        <v>438</v>
      </c>
      <c r="O70" s="79">
        <v>438</v>
      </c>
      <c r="P70" s="80">
        <f t="shared" si="23"/>
        <v>0</v>
      </c>
      <c r="Q70" s="81">
        <f t="shared" si="24"/>
        <v>100</v>
      </c>
    </row>
    <row r="71" spans="1:18" s="1" customFormat="1" ht="13.5" outlineLevel="1" x14ac:dyDescent="0.25">
      <c r="A71" s="110">
        <f t="shared" si="25"/>
        <v>68</v>
      </c>
      <c r="B71" s="75" t="s">
        <v>128</v>
      </c>
      <c r="C71" s="76" t="s">
        <v>22</v>
      </c>
      <c r="D71" s="76" t="s">
        <v>118</v>
      </c>
      <c r="E71" s="76" t="s">
        <v>129</v>
      </c>
      <c r="F71" s="76" t="s">
        <v>106</v>
      </c>
      <c r="G71" s="76" t="s">
        <v>29</v>
      </c>
      <c r="H71" s="76"/>
      <c r="I71" s="76" t="s">
        <v>24</v>
      </c>
      <c r="J71" s="76" t="s">
        <v>24</v>
      </c>
      <c r="K71" s="75"/>
      <c r="L71" s="75" t="s">
        <v>24</v>
      </c>
      <c r="M71" s="77">
        <v>0</v>
      </c>
      <c r="N71" s="78">
        <v>1025</v>
      </c>
      <c r="O71" s="79">
        <v>1025</v>
      </c>
      <c r="P71" s="80">
        <f t="shared" si="23"/>
        <v>0</v>
      </c>
      <c r="Q71" s="81">
        <f t="shared" si="24"/>
        <v>100</v>
      </c>
    </row>
    <row r="72" spans="1:18" s="1" customFormat="1" ht="13.5" outlineLevel="1" x14ac:dyDescent="0.25">
      <c r="A72" s="110">
        <f t="shared" si="25"/>
        <v>69</v>
      </c>
      <c r="B72" s="75" t="s">
        <v>130</v>
      </c>
      <c r="C72" s="76" t="s">
        <v>22</v>
      </c>
      <c r="D72" s="76" t="s">
        <v>118</v>
      </c>
      <c r="E72" s="76" t="s">
        <v>131</v>
      </c>
      <c r="F72" s="76" t="s">
        <v>106</v>
      </c>
      <c r="G72" s="76" t="s">
        <v>29</v>
      </c>
      <c r="H72" s="76"/>
      <c r="I72" s="76" t="s">
        <v>24</v>
      </c>
      <c r="J72" s="76" t="s">
        <v>24</v>
      </c>
      <c r="K72" s="75"/>
      <c r="L72" s="75" t="s">
        <v>24</v>
      </c>
      <c r="M72" s="77">
        <v>0</v>
      </c>
      <c r="N72" s="78">
        <v>1022</v>
      </c>
      <c r="O72" s="79">
        <v>1022</v>
      </c>
      <c r="P72" s="80">
        <f t="shared" si="23"/>
        <v>0</v>
      </c>
      <c r="Q72" s="81">
        <f t="shared" si="24"/>
        <v>100</v>
      </c>
    </row>
    <row r="73" spans="1:18" s="1" customFormat="1" ht="13.5" outlineLevel="1" x14ac:dyDescent="0.25">
      <c r="A73" s="110">
        <f t="shared" si="25"/>
        <v>70</v>
      </c>
      <c r="B73" s="75" t="s">
        <v>132</v>
      </c>
      <c r="C73" s="76" t="s">
        <v>22</v>
      </c>
      <c r="D73" s="76" t="s">
        <v>118</v>
      </c>
      <c r="E73" s="76" t="s">
        <v>131</v>
      </c>
      <c r="F73" s="76" t="s">
        <v>106</v>
      </c>
      <c r="G73" s="76" t="s">
        <v>29</v>
      </c>
      <c r="H73" s="76"/>
      <c r="I73" s="76" t="s">
        <v>24</v>
      </c>
      <c r="J73" s="76" t="s">
        <v>24</v>
      </c>
      <c r="K73" s="75"/>
      <c r="L73" s="75" t="s">
        <v>24</v>
      </c>
      <c r="M73" s="77">
        <v>0</v>
      </c>
      <c r="N73" s="78">
        <v>466</v>
      </c>
      <c r="O73" s="79">
        <v>466</v>
      </c>
      <c r="P73" s="80">
        <f t="shared" si="23"/>
        <v>0</v>
      </c>
      <c r="Q73" s="81">
        <f t="shared" si="24"/>
        <v>100</v>
      </c>
    </row>
    <row r="74" spans="1:18" s="1" customFormat="1" ht="13.5" outlineLevel="1" x14ac:dyDescent="0.25">
      <c r="A74" s="110">
        <f t="shared" si="25"/>
        <v>71</v>
      </c>
      <c r="B74" s="75" t="s">
        <v>133</v>
      </c>
      <c r="C74" s="76" t="s">
        <v>22</v>
      </c>
      <c r="D74" s="76" t="s">
        <v>118</v>
      </c>
      <c r="E74" s="76" t="s">
        <v>134</v>
      </c>
      <c r="F74" s="76" t="s">
        <v>106</v>
      </c>
      <c r="G74" s="76" t="s">
        <v>29</v>
      </c>
      <c r="H74" s="76"/>
      <c r="I74" s="76" t="s">
        <v>24</v>
      </c>
      <c r="J74" s="76" t="s">
        <v>24</v>
      </c>
      <c r="K74" s="75"/>
      <c r="L74" s="75" t="s">
        <v>24</v>
      </c>
      <c r="M74" s="77">
        <v>0</v>
      </c>
      <c r="N74" s="78">
        <v>1380</v>
      </c>
      <c r="O74" s="79">
        <v>1380</v>
      </c>
      <c r="P74" s="80">
        <f t="shared" si="23"/>
        <v>0</v>
      </c>
      <c r="Q74" s="81">
        <f t="shared" si="24"/>
        <v>100</v>
      </c>
    </row>
    <row r="75" spans="1:18" s="40" customFormat="1" ht="14.25" customHeight="1" x14ac:dyDescent="0.25">
      <c r="A75" s="120">
        <f t="shared" si="25"/>
        <v>72</v>
      </c>
      <c r="B75" s="66" t="s">
        <v>135</v>
      </c>
      <c r="C75" s="67"/>
      <c r="D75" s="67"/>
      <c r="E75" s="67"/>
      <c r="F75" s="67"/>
      <c r="G75" s="67"/>
      <c r="H75" s="67"/>
      <c r="I75" s="67"/>
      <c r="J75" s="67"/>
      <c r="K75" s="68"/>
      <c r="L75" s="68"/>
      <c r="M75" s="70">
        <f>SUM(M78:M152)</f>
        <v>59140</v>
      </c>
      <c r="N75" s="70">
        <f t="shared" ref="N75:P75" si="26">SUM(N78:N152)</f>
        <v>129713</v>
      </c>
      <c r="O75" s="70">
        <f t="shared" si="26"/>
        <v>68393</v>
      </c>
      <c r="P75" s="71">
        <f t="shared" si="26"/>
        <v>-61320</v>
      </c>
      <c r="Q75" s="69">
        <f t="shared" si="24"/>
        <v>52.726403675807354</v>
      </c>
      <c r="R75" s="39"/>
    </row>
    <row r="76" spans="1:18" s="40" customFormat="1" ht="14.25" customHeight="1" x14ac:dyDescent="0.25">
      <c r="A76" s="121">
        <f t="shared" si="25"/>
        <v>73</v>
      </c>
      <c r="B76" s="72" t="s">
        <v>13</v>
      </c>
      <c r="C76" s="73"/>
      <c r="D76" s="73"/>
      <c r="E76" s="73"/>
      <c r="F76" s="73"/>
      <c r="G76" s="73"/>
      <c r="H76" s="73"/>
      <c r="I76" s="73"/>
      <c r="J76" s="73"/>
      <c r="K76" s="74"/>
      <c r="L76" s="74"/>
      <c r="M76" s="25">
        <f>SUM(M78:M152)-M150-M149-M148</f>
        <v>59140</v>
      </c>
      <c r="N76" s="25">
        <f t="shared" ref="N76:P76" si="27">SUM(N78:N152)-N150-N149-N148</f>
        <v>126049</v>
      </c>
      <c r="O76" s="25">
        <f t="shared" si="27"/>
        <v>64729</v>
      </c>
      <c r="P76" s="26">
        <f t="shared" si="27"/>
        <v>-61320</v>
      </c>
      <c r="Q76" s="24">
        <f t="shared" si="24"/>
        <v>51.352251902038091</v>
      </c>
      <c r="R76" s="39"/>
    </row>
    <row r="77" spans="1:18" s="1" customFormat="1" ht="14.25" customHeight="1" x14ac:dyDescent="0.25">
      <c r="A77" s="114">
        <f t="shared" si="25"/>
        <v>74</v>
      </c>
      <c r="B77" s="27" t="s">
        <v>14</v>
      </c>
      <c r="C77" s="28"/>
      <c r="D77" s="28"/>
      <c r="E77" s="28"/>
      <c r="F77" s="28"/>
      <c r="G77" s="28"/>
      <c r="H77" s="28"/>
      <c r="I77" s="28"/>
      <c r="J77" s="28"/>
      <c r="K77" s="29"/>
      <c r="L77" s="29"/>
      <c r="M77" s="31">
        <f>M148+M149+M150</f>
        <v>0</v>
      </c>
      <c r="N77" s="31">
        <f t="shared" ref="N77:P77" si="28">N148+N149+N150</f>
        <v>3664</v>
      </c>
      <c r="O77" s="31">
        <f t="shared" si="28"/>
        <v>3664</v>
      </c>
      <c r="P77" s="32">
        <f t="shared" si="28"/>
        <v>0</v>
      </c>
      <c r="Q77" s="30">
        <f t="shared" si="24"/>
        <v>100</v>
      </c>
    </row>
    <row r="78" spans="1:18" s="1" customFormat="1" ht="13.5" outlineLevel="1" x14ac:dyDescent="0.25">
      <c r="A78" s="110">
        <f t="shared" si="25"/>
        <v>75</v>
      </c>
      <c r="B78" s="75" t="s">
        <v>136</v>
      </c>
      <c r="C78" s="76" t="s">
        <v>22</v>
      </c>
      <c r="D78" s="76" t="s">
        <v>137</v>
      </c>
      <c r="E78" s="76" t="s">
        <v>138</v>
      </c>
      <c r="F78" s="76" t="s">
        <v>139</v>
      </c>
      <c r="G78" s="76" t="s">
        <v>52</v>
      </c>
      <c r="H78" s="76"/>
      <c r="I78" s="76" t="s">
        <v>24</v>
      </c>
      <c r="J78" s="76" t="s">
        <v>24</v>
      </c>
      <c r="K78" s="75"/>
      <c r="L78" s="75" t="s">
        <v>24</v>
      </c>
      <c r="M78" s="77">
        <v>726</v>
      </c>
      <c r="N78" s="78">
        <v>726</v>
      </c>
      <c r="O78" s="79">
        <v>603</v>
      </c>
      <c r="P78" s="80">
        <f t="shared" ref="P78:P141" si="29">O78-N78</f>
        <v>-123</v>
      </c>
      <c r="Q78" s="81">
        <f t="shared" si="24"/>
        <v>83.057851239669418</v>
      </c>
    </row>
    <row r="79" spans="1:18" s="1" customFormat="1" ht="27" outlineLevel="1" x14ac:dyDescent="0.25">
      <c r="A79" s="111">
        <f t="shared" si="25"/>
        <v>76</v>
      </c>
      <c r="B79" s="82" t="s">
        <v>140</v>
      </c>
      <c r="C79" s="76" t="s">
        <v>22</v>
      </c>
      <c r="D79" s="76" t="s">
        <v>137</v>
      </c>
      <c r="E79" s="76" t="s">
        <v>138</v>
      </c>
      <c r="F79" s="76" t="s">
        <v>139</v>
      </c>
      <c r="G79" s="76" t="s">
        <v>52</v>
      </c>
      <c r="H79" s="76"/>
      <c r="I79" s="76" t="s">
        <v>24</v>
      </c>
      <c r="J79" s="76" t="s">
        <v>24</v>
      </c>
      <c r="K79" s="75"/>
      <c r="L79" s="75" t="s">
        <v>24</v>
      </c>
      <c r="M79" s="77">
        <v>603</v>
      </c>
      <c r="N79" s="78">
        <v>603</v>
      </c>
      <c r="O79" s="79">
        <v>603</v>
      </c>
      <c r="P79" s="80">
        <f t="shared" si="29"/>
        <v>0</v>
      </c>
      <c r="Q79" s="81">
        <f t="shared" si="24"/>
        <v>100</v>
      </c>
    </row>
    <row r="80" spans="1:18" s="1" customFormat="1" ht="27" outlineLevel="1" x14ac:dyDescent="0.25">
      <c r="A80" s="111">
        <f t="shared" si="25"/>
        <v>77</v>
      </c>
      <c r="B80" s="82" t="s">
        <v>141</v>
      </c>
      <c r="C80" s="76" t="s">
        <v>22</v>
      </c>
      <c r="D80" s="76" t="s">
        <v>137</v>
      </c>
      <c r="E80" s="76" t="s">
        <v>142</v>
      </c>
      <c r="F80" s="76" t="s">
        <v>139</v>
      </c>
      <c r="G80" s="76" t="s">
        <v>52</v>
      </c>
      <c r="H80" s="76"/>
      <c r="I80" s="76" t="s">
        <v>24</v>
      </c>
      <c r="J80" s="76" t="s">
        <v>24</v>
      </c>
      <c r="K80" s="75" t="s">
        <v>24</v>
      </c>
      <c r="L80" s="75" t="s">
        <v>24</v>
      </c>
      <c r="M80" s="77">
        <v>0</v>
      </c>
      <c r="N80" s="78">
        <v>602</v>
      </c>
      <c r="O80" s="79">
        <v>0</v>
      </c>
      <c r="P80" s="80">
        <f t="shared" si="29"/>
        <v>-602</v>
      </c>
      <c r="Q80" s="81">
        <f t="shared" si="24"/>
        <v>0</v>
      </c>
    </row>
    <row r="81" spans="1:17" s="1" customFormat="1" ht="13.5" outlineLevel="1" x14ac:dyDescent="0.25">
      <c r="A81" s="110">
        <f t="shared" si="25"/>
        <v>78</v>
      </c>
      <c r="B81" s="75" t="s">
        <v>143</v>
      </c>
      <c r="C81" s="76" t="s">
        <v>22</v>
      </c>
      <c r="D81" s="76" t="s">
        <v>137</v>
      </c>
      <c r="E81" s="76" t="s">
        <v>144</v>
      </c>
      <c r="F81" s="76" t="s">
        <v>145</v>
      </c>
      <c r="G81" s="76" t="s">
        <v>52</v>
      </c>
      <c r="H81" s="76"/>
      <c r="I81" s="76" t="s">
        <v>24</v>
      </c>
      <c r="J81" s="76" t="s">
        <v>24</v>
      </c>
      <c r="K81" s="75"/>
      <c r="L81" s="75" t="s">
        <v>24</v>
      </c>
      <c r="M81" s="77">
        <v>0</v>
      </c>
      <c r="N81" s="78">
        <v>33</v>
      </c>
      <c r="O81" s="79">
        <v>0</v>
      </c>
      <c r="P81" s="80">
        <f t="shared" si="29"/>
        <v>-33</v>
      </c>
      <c r="Q81" s="81">
        <f t="shared" si="24"/>
        <v>0</v>
      </c>
    </row>
    <row r="82" spans="1:17" s="1" customFormat="1" ht="13.5" outlineLevel="1" x14ac:dyDescent="0.25">
      <c r="A82" s="110">
        <f t="shared" si="25"/>
        <v>79</v>
      </c>
      <c r="B82" s="75" t="s">
        <v>146</v>
      </c>
      <c r="C82" s="76" t="s">
        <v>22</v>
      </c>
      <c r="D82" s="76" t="s">
        <v>137</v>
      </c>
      <c r="E82" s="76" t="s">
        <v>147</v>
      </c>
      <c r="F82" s="76" t="s">
        <v>145</v>
      </c>
      <c r="G82" s="76" t="s">
        <v>52</v>
      </c>
      <c r="H82" s="76"/>
      <c r="I82" s="76" t="s">
        <v>24</v>
      </c>
      <c r="J82" s="76" t="s">
        <v>24</v>
      </c>
      <c r="K82" s="75"/>
      <c r="L82" s="75" t="s">
        <v>24</v>
      </c>
      <c r="M82" s="77">
        <v>0</v>
      </c>
      <c r="N82" s="78">
        <v>290</v>
      </c>
      <c r="O82" s="79">
        <v>48</v>
      </c>
      <c r="P82" s="80">
        <f t="shared" si="29"/>
        <v>-242</v>
      </c>
      <c r="Q82" s="81">
        <f t="shared" si="24"/>
        <v>16.551724137931036</v>
      </c>
    </row>
    <row r="83" spans="1:17" s="1" customFormat="1" ht="27" outlineLevel="1" x14ac:dyDescent="0.25">
      <c r="A83" s="111">
        <f t="shared" si="25"/>
        <v>80</v>
      </c>
      <c r="B83" s="82" t="s">
        <v>148</v>
      </c>
      <c r="C83" s="76" t="s">
        <v>22</v>
      </c>
      <c r="D83" s="76" t="s">
        <v>137</v>
      </c>
      <c r="E83" s="76" t="s">
        <v>147</v>
      </c>
      <c r="F83" s="76" t="s">
        <v>145</v>
      </c>
      <c r="G83" s="76" t="s">
        <v>52</v>
      </c>
      <c r="H83" s="76"/>
      <c r="I83" s="76" t="s">
        <v>24</v>
      </c>
      <c r="J83" s="76" t="s">
        <v>24</v>
      </c>
      <c r="K83" s="75"/>
      <c r="L83" s="75" t="s">
        <v>24</v>
      </c>
      <c r="M83" s="77">
        <v>0</v>
      </c>
      <c r="N83" s="78">
        <v>1274</v>
      </c>
      <c r="O83" s="79">
        <v>1274</v>
      </c>
      <c r="P83" s="80">
        <f t="shared" si="29"/>
        <v>0</v>
      </c>
      <c r="Q83" s="81">
        <f t="shared" si="24"/>
        <v>100</v>
      </c>
    </row>
    <row r="84" spans="1:17" s="1" customFormat="1" ht="27" outlineLevel="1" x14ac:dyDescent="0.25">
      <c r="A84" s="111">
        <f t="shared" si="25"/>
        <v>81</v>
      </c>
      <c r="B84" s="82" t="s">
        <v>149</v>
      </c>
      <c r="C84" s="76" t="s">
        <v>22</v>
      </c>
      <c r="D84" s="76" t="s">
        <v>137</v>
      </c>
      <c r="E84" s="76" t="s">
        <v>147</v>
      </c>
      <c r="F84" s="76" t="s">
        <v>145</v>
      </c>
      <c r="G84" s="76" t="s">
        <v>52</v>
      </c>
      <c r="H84" s="76"/>
      <c r="I84" s="76" t="s">
        <v>24</v>
      </c>
      <c r="J84" s="76" t="s">
        <v>24</v>
      </c>
      <c r="K84" s="75"/>
      <c r="L84" s="75" t="s">
        <v>24</v>
      </c>
      <c r="M84" s="77">
        <v>3945</v>
      </c>
      <c r="N84" s="78">
        <v>3945</v>
      </c>
      <c r="O84" s="79">
        <v>117</v>
      </c>
      <c r="P84" s="80">
        <f t="shared" si="29"/>
        <v>-3828</v>
      </c>
      <c r="Q84" s="81">
        <f t="shared" si="24"/>
        <v>2.9657794676806084</v>
      </c>
    </row>
    <row r="85" spans="1:17" s="1" customFormat="1" ht="13.5" outlineLevel="1" x14ac:dyDescent="0.25">
      <c r="A85" s="110">
        <f t="shared" si="25"/>
        <v>82</v>
      </c>
      <c r="B85" s="75" t="s">
        <v>150</v>
      </c>
      <c r="C85" s="76" t="s">
        <v>22</v>
      </c>
      <c r="D85" s="76" t="s">
        <v>137</v>
      </c>
      <c r="E85" s="76" t="s">
        <v>151</v>
      </c>
      <c r="F85" s="76" t="s">
        <v>145</v>
      </c>
      <c r="G85" s="76" t="s">
        <v>52</v>
      </c>
      <c r="H85" s="76"/>
      <c r="I85" s="76" t="s">
        <v>24</v>
      </c>
      <c r="J85" s="76" t="s">
        <v>24</v>
      </c>
      <c r="K85" s="75"/>
      <c r="L85" s="75" t="s">
        <v>24</v>
      </c>
      <c r="M85" s="77">
        <v>0</v>
      </c>
      <c r="N85" s="78">
        <v>38</v>
      </c>
      <c r="O85" s="79">
        <v>0</v>
      </c>
      <c r="P85" s="80">
        <f t="shared" si="29"/>
        <v>-38</v>
      </c>
      <c r="Q85" s="81">
        <f t="shared" si="24"/>
        <v>0</v>
      </c>
    </row>
    <row r="86" spans="1:17" s="1" customFormat="1" ht="27" outlineLevel="1" x14ac:dyDescent="0.25">
      <c r="A86" s="111">
        <f t="shared" si="25"/>
        <v>83</v>
      </c>
      <c r="B86" s="82" t="s">
        <v>152</v>
      </c>
      <c r="C86" s="76" t="s">
        <v>22</v>
      </c>
      <c r="D86" s="76" t="s">
        <v>137</v>
      </c>
      <c r="E86" s="76" t="s">
        <v>151</v>
      </c>
      <c r="F86" s="76" t="s">
        <v>145</v>
      </c>
      <c r="G86" s="76" t="s">
        <v>52</v>
      </c>
      <c r="H86" s="76"/>
      <c r="I86" s="76" t="s">
        <v>24</v>
      </c>
      <c r="J86" s="76" t="s">
        <v>24</v>
      </c>
      <c r="K86" s="75"/>
      <c r="L86" s="75" t="s">
        <v>24</v>
      </c>
      <c r="M86" s="77">
        <v>0</v>
      </c>
      <c r="N86" s="78">
        <v>1</v>
      </c>
      <c r="O86" s="79">
        <v>0</v>
      </c>
      <c r="P86" s="80">
        <f t="shared" si="29"/>
        <v>-1</v>
      </c>
      <c r="Q86" s="81">
        <f t="shared" si="24"/>
        <v>0</v>
      </c>
    </row>
    <row r="87" spans="1:17" s="1" customFormat="1" ht="13.5" outlineLevel="1" x14ac:dyDescent="0.25">
      <c r="A87" s="110">
        <f t="shared" si="25"/>
        <v>84</v>
      </c>
      <c r="B87" s="75" t="s">
        <v>153</v>
      </c>
      <c r="C87" s="76" t="s">
        <v>22</v>
      </c>
      <c r="D87" s="76" t="s">
        <v>137</v>
      </c>
      <c r="E87" s="76" t="s">
        <v>151</v>
      </c>
      <c r="F87" s="76" t="s">
        <v>145</v>
      </c>
      <c r="G87" s="76" t="s">
        <v>52</v>
      </c>
      <c r="H87" s="76"/>
      <c r="I87" s="76" t="s">
        <v>24</v>
      </c>
      <c r="J87" s="76" t="s">
        <v>24</v>
      </c>
      <c r="K87" s="75"/>
      <c r="L87" s="75" t="s">
        <v>24</v>
      </c>
      <c r="M87" s="77">
        <v>0</v>
      </c>
      <c r="N87" s="78">
        <v>568</v>
      </c>
      <c r="O87" s="79">
        <v>568</v>
      </c>
      <c r="P87" s="80">
        <f t="shared" si="29"/>
        <v>0</v>
      </c>
      <c r="Q87" s="81">
        <f t="shared" si="24"/>
        <v>100</v>
      </c>
    </row>
    <row r="88" spans="1:17" s="1" customFormat="1" ht="27" outlineLevel="1" x14ac:dyDescent="0.25">
      <c r="A88" s="111">
        <f t="shared" si="25"/>
        <v>85</v>
      </c>
      <c r="B88" s="82" t="s">
        <v>154</v>
      </c>
      <c r="C88" s="76" t="s">
        <v>22</v>
      </c>
      <c r="D88" s="76" t="s">
        <v>137</v>
      </c>
      <c r="E88" s="76" t="s">
        <v>155</v>
      </c>
      <c r="F88" s="76" t="s">
        <v>145</v>
      </c>
      <c r="G88" s="76" t="s">
        <v>52</v>
      </c>
      <c r="H88" s="76"/>
      <c r="I88" s="76" t="s">
        <v>24</v>
      </c>
      <c r="J88" s="76" t="s">
        <v>24</v>
      </c>
      <c r="K88" s="75"/>
      <c r="L88" s="75" t="s">
        <v>24</v>
      </c>
      <c r="M88" s="77">
        <v>0</v>
      </c>
      <c r="N88" s="78">
        <v>5919</v>
      </c>
      <c r="O88" s="79">
        <v>1570</v>
      </c>
      <c r="P88" s="80">
        <f t="shared" si="29"/>
        <v>-4349</v>
      </c>
      <c r="Q88" s="81">
        <f t="shared" si="24"/>
        <v>26.524750802500424</v>
      </c>
    </row>
    <row r="89" spans="1:17" s="1" customFormat="1" ht="13.5" outlineLevel="1" x14ac:dyDescent="0.25">
      <c r="A89" s="110">
        <f t="shared" si="25"/>
        <v>86</v>
      </c>
      <c r="B89" s="75" t="s">
        <v>156</v>
      </c>
      <c r="C89" s="76" t="s">
        <v>22</v>
      </c>
      <c r="D89" s="76" t="s">
        <v>137</v>
      </c>
      <c r="E89" s="76" t="s">
        <v>155</v>
      </c>
      <c r="F89" s="76" t="s">
        <v>145</v>
      </c>
      <c r="G89" s="76" t="s">
        <v>52</v>
      </c>
      <c r="H89" s="76"/>
      <c r="I89" s="76" t="s">
        <v>24</v>
      </c>
      <c r="J89" s="76" t="s">
        <v>24</v>
      </c>
      <c r="K89" s="75"/>
      <c r="L89" s="75" t="s">
        <v>24</v>
      </c>
      <c r="M89" s="77">
        <v>0</v>
      </c>
      <c r="N89" s="78">
        <v>290</v>
      </c>
      <c r="O89" s="79">
        <v>48</v>
      </c>
      <c r="P89" s="80">
        <f t="shared" si="29"/>
        <v>-242</v>
      </c>
      <c r="Q89" s="81">
        <f t="shared" si="24"/>
        <v>16.551724137931036</v>
      </c>
    </row>
    <row r="90" spans="1:17" s="1" customFormat="1" ht="27" outlineLevel="1" x14ac:dyDescent="0.25">
      <c r="A90" s="111">
        <f t="shared" si="25"/>
        <v>87</v>
      </c>
      <c r="B90" s="82" t="s">
        <v>157</v>
      </c>
      <c r="C90" s="76" t="s">
        <v>22</v>
      </c>
      <c r="D90" s="76" t="s">
        <v>137</v>
      </c>
      <c r="E90" s="76" t="s">
        <v>155</v>
      </c>
      <c r="F90" s="76" t="s">
        <v>145</v>
      </c>
      <c r="G90" s="76" t="s">
        <v>52</v>
      </c>
      <c r="H90" s="76"/>
      <c r="I90" s="76" t="s">
        <v>24</v>
      </c>
      <c r="J90" s="76" t="s">
        <v>24</v>
      </c>
      <c r="K90" s="75"/>
      <c r="L90" s="75" t="s">
        <v>24</v>
      </c>
      <c r="M90" s="77">
        <v>8209</v>
      </c>
      <c r="N90" s="78">
        <v>8209</v>
      </c>
      <c r="O90" s="79">
        <v>246</v>
      </c>
      <c r="P90" s="80">
        <f t="shared" si="29"/>
        <v>-7963</v>
      </c>
      <c r="Q90" s="81">
        <f t="shared" si="24"/>
        <v>2.9967109270313075</v>
      </c>
    </row>
    <row r="91" spans="1:17" s="1" customFormat="1" ht="27" outlineLevel="1" x14ac:dyDescent="0.25">
      <c r="A91" s="111">
        <f t="shared" si="25"/>
        <v>88</v>
      </c>
      <c r="B91" s="82" t="s">
        <v>158</v>
      </c>
      <c r="C91" s="76" t="s">
        <v>22</v>
      </c>
      <c r="D91" s="76" t="s">
        <v>137</v>
      </c>
      <c r="E91" s="76" t="s">
        <v>159</v>
      </c>
      <c r="F91" s="76" t="s">
        <v>145</v>
      </c>
      <c r="G91" s="76" t="s">
        <v>52</v>
      </c>
      <c r="H91" s="76"/>
      <c r="I91" s="76" t="s">
        <v>24</v>
      </c>
      <c r="J91" s="76" t="s">
        <v>24</v>
      </c>
      <c r="K91" s="75"/>
      <c r="L91" s="75" t="s">
        <v>24</v>
      </c>
      <c r="M91" s="77">
        <v>0</v>
      </c>
      <c r="N91" s="78">
        <v>510</v>
      </c>
      <c r="O91" s="79">
        <v>510</v>
      </c>
      <c r="P91" s="80">
        <f t="shared" si="29"/>
        <v>0</v>
      </c>
      <c r="Q91" s="81">
        <f t="shared" si="24"/>
        <v>100</v>
      </c>
    </row>
    <row r="92" spans="1:17" s="1" customFormat="1" ht="13.5" outlineLevel="1" x14ac:dyDescent="0.25">
      <c r="A92" s="110">
        <f t="shared" si="25"/>
        <v>89</v>
      </c>
      <c r="B92" s="75" t="s">
        <v>160</v>
      </c>
      <c r="C92" s="76" t="s">
        <v>22</v>
      </c>
      <c r="D92" s="76" t="s">
        <v>137</v>
      </c>
      <c r="E92" s="76" t="s">
        <v>161</v>
      </c>
      <c r="F92" s="76" t="s">
        <v>145</v>
      </c>
      <c r="G92" s="76" t="s">
        <v>52</v>
      </c>
      <c r="H92" s="76"/>
      <c r="I92" s="76" t="s">
        <v>24</v>
      </c>
      <c r="J92" s="76" t="s">
        <v>24</v>
      </c>
      <c r="K92" s="75"/>
      <c r="L92" s="75" t="s">
        <v>24</v>
      </c>
      <c r="M92" s="77">
        <v>0</v>
      </c>
      <c r="N92" s="78">
        <v>27</v>
      </c>
      <c r="O92" s="79">
        <v>0</v>
      </c>
      <c r="P92" s="80">
        <f t="shared" si="29"/>
        <v>-27</v>
      </c>
      <c r="Q92" s="81">
        <f t="shared" si="24"/>
        <v>0</v>
      </c>
    </row>
    <row r="93" spans="1:17" s="1" customFormat="1" ht="13.5" outlineLevel="1" x14ac:dyDescent="0.25">
      <c r="A93" s="110">
        <f t="shared" si="25"/>
        <v>90</v>
      </c>
      <c r="B93" s="75" t="s">
        <v>162</v>
      </c>
      <c r="C93" s="76" t="s">
        <v>22</v>
      </c>
      <c r="D93" s="76" t="s">
        <v>137</v>
      </c>
      <c r="E93" s="76" t="s">
        <v>163</v>
      </c>
      <c r="F93" s="76" t="s">
        <v>145</v>
      </c>
      <c r="G93" s="76" t="s">
        <v>52</v>
      </c>
      <c r="H93" s="76"/>
      <c r="I93" s="76" t="s">
        <v>24</v>
      </c>
      <c r="J93" s="76" t="s">
        <v>24</v>
      </c>
      <c r="K93" s="75"/>
      <c r="L93" s="75" t="s">
        <v>24</v>
      </c>
      <c r="M93" s="77">
        <v>0</v>
      </c>
      <c r="N93" s="78">
        <v>242</v>
      </c>
      <c r="O93" s="79">
        <v>0</v>
      </c>
      <c r="P93" s="80">
        <f t="shared" si="29"/>
        <v>-242</v>
      </c>
      <c r="Q93" s="81">
        <f t="shared" si="24"/>
        <v>0</v>
      </c>
    </row>
    <row r="94" spans="1:17" s="1" customFormat="1" ht="13.5" outlineLevel="1" x14ac:dyDescent="0.25">
      <c r="A94" s="110">
        <f t="shared" si="25"/>
        <v>91</v>
      </c>
      <c r="B94" s="75" t="s">
        <v>164</v>
      </c>
      <c r="C94" s="76" t="s">
        <v>22</v>
      </c>
      <c r="D94" s="76" t="s">
        <v>137</v>
      </c>
      <c r="E94" s="76" t="s">
        <v>134</v>
      </c>
      <c r="F94" s="76" t="s">
        <v>145</v>
      </c>
      <c r="G94" s="76" t="s">
        <v>52</v>
      </c>
      <c r="H94" s="76"/>
      <c r="I94" s="76" t="s">
        <v>24</v>
      </c>
      <c r="J94" s="76" t="s">
        <v>24</v>
      </c>
      <c r="K94" s="75"/>
      <c r="L94" s="75" t="s">
        <v>24</v>
      </c>
      <c r="M94" s="77">
        <v>0</v>
      </c>
      <c r="N94" s="78">
        <v>3101</v>
      </c>
      <c r="O94" s="79">
        <v>3100</v>
      </c>
      <c r="P94" s="80">
        <f t="shared" si="29"/>
        <v>-1</v>
      </c>
      <c r="Q94" s="81">
        <f t="shared" si="24"/>
        <v>99.967752337955488</v>
      </c>
    </row>
    <row r="95" spans="1:17" s="1" customFormat="1" ht="13.5" outlineLevel="1" x14ac:dyDescent="0.25">
      <c r="A95" s="110">
        <f t="shared" si="25"/>
        <v>92</v>
      </c>
      <c r="B95" s="75" t="s">
        <v>165</v>
      </c>
      <c r="C95" s="76" t="s">
        <v>22</v>
      </c>
      <c r="D95" s="76" t="s">
        <v>137</v>
      </c>
      <c r="E95" s="76" t="s">
        <v>134</v>
      </c>
      <c r="F95" s="76" t="s">
        <v>145</v>
      </c>
      <c r="G95" s="76" t="s">
        <v>52</v>
      </c>
      <c r="H95" s="76"/>
      <c r="I95" s="76" t="s">
        <v>24</v>
      </c>
      <c r="J95" s="76" t="s">
        <v>24</v>
      </c>
      <c r="K95" s="75"/>
      <c r="L95" s="75" t="s">
        <v>24</v>
      </c>
      <c r="M95" s="77">
        <v>1255</v>
      </c>
      <c r="N95" s="78">
        <v>1255</v>
      </c>
      <c r="O95" s="79">
        <v>870</v>
      </c>
      <c r="P95" s="80">
        <f t="shared" si="29"/>
        <v>-385</v>
      </c>
      <c r="Q95" s="81">
        <f t="shared" si="24"/>
        <v>69.322709163346616</v>
      </c>
    </row>
    <row r="96" spans="1:17" s="1" customFormat="1" ht="13.5" outlineLevel="1" x14ac:dyDescent="0.25">
      <c r="A96" s="110">
        <f t="shared" si="25"/>
        <v>93</v>
      </c>
      <c r="B96" s="75" t="s">
        <v>166</v>
      </c>
      <c r="C96" s="76" t="s">
        <v>22</v>
      </c>
      <c r="D96" s="76" t="s">
        <v>137</v>
      </c>
      <c r="E96" s="76" t="s">
        <v>134</v>
      </c>
      <c r="F96" s="76" t="s">
        <v>145</v>
      </c>
      <c r="G96" s="76" t="s">
        <v>52</v>
      </c>
      <c r="H96" s="76"/>
      <c r="I96" s="76" t="s">
        <v>24</v>
      </c>
      <c r="J96" s="76" t="s">
        <v>24</v>
      </c>
      <c r="K96" s="75"/>
      <c r="L96" s="75" t="s">
        <v>24</v>
      </c>
      <c r="M96" s="77">
        <v>0</v>
      </c>
      <c r="N96" s="78">
        <v>2471</v>
      </c>
      <c r="O96" s="79">
        <v>2471</v>
      </c>
      <c r="P96" s="80">
        <f t="shared" si="29"/>
        <v>0</v>
      </c>
      <c r="Q96" s="81">
        <f t="shared" si="24"/>
        <v>100</v>
      </c>
    </row>
    <row r="97" spans="1:17" s="1" customFormat="1" ht="13.5" outlineLevel="1" x14ac:dyDescent="0.25">
      <c r="A97" s="110">
        <f t="shared" si="25"/>
        <v>94</v>
      </c>
      <c r="B97" s="75" t="s">
        <v>167</v>
      </c>
      <c r="C97" s="76" t="s">
        <v>22</v>
      </c>
      <c r="D97" s="76" t="s">
        <v>137</v>
      </c>
      <c r="E97" s="76" t="s">
        <v>134</v>
      </c>
      <c r="F97" s="76" t="s">
        <v>145</v>
      </c>
      <c r="G97" s="76" t="s">
        <v>52</v>
      </c>
      <c r="H97" s="76"/>
      <c r="I97" s="76" t="s">
        <v>24</v>
      </c>
      <c r="J97" s="76" t="s">
        <v>24</v>
      </c>
      <c r="K97" s="75"/>
      <c r="L97" s="75" t="s">
        <v>24</v>
      </c>
      <c r="M97" s="77">
        <v>0</v>
      </c>
      <c r="N97" s="78">
        <v>350</v>
      </c>
      <c r="O97" s="79">
        <v>340</v>
      </c>
      <c r="P97" s="80">
        <f t="shared" si="29"/>
        <v>-10</v>
      </c>
      <c r="Q97" s="81">
        <f t="shared" si="24"/>
        <v>97.142857142857139</v>
      </c>
    </row>
    <row r="98" spans="1:17" s="1" customFormat="1" ht="27" outlineLevel="1" x14ac:dyDescent="0.25">
      <c r="A98" s="111">
        <f t="shared" si="25"/>
        <v>95</v>
      </c>
      <c r="B98" s="82" t="s">
        <v>168</v>
      </c>
      <c r="C98" s="76" t="s">
        <v>22</v>
      </c>
      <c r="D98" s="76" t="s">
        <v>137</v>
      </c>
      <c r="E98" s="76" t="s">
        <v>169</v>
      </c>
      <c r="F98" s="76" t="s">
        <v>145</v>
      </c>
      <c r="G98" s="76" t="s">
        <v>52</v>
      </c>
      <c r="H98" s="76"/>
      <c r="I98" s="76" t="s">
        <v>24</v>
      </c>
      <c r="J98" s="76" t="s">
        <v>24</v>
      </c>
      <c r="K98" s="75"/>
      <c r="L98" s="75" t="s">
        <v>24</v>
      </c>
      <c r="M98" s="77">
        <v>300</v>
      </c>
      <c r="N98" s="78">
        <v>300</v>
      </c>
      <c r="O98" s="79">
        <v>272</v>
      </c>
      <c r="P98" s="80">
        <f t="shared" si="29"/>
        <v>-28</v>
      </c>
      <c r="Q98" s="81">
        <f t="shared" si="24"/>
        <v>90.666666666666657</v>
      </c>
    </row>
    <row r="99" spans="1:17" s="1" customFormat="1" ht="27" outlineLevel="1" x14ac:dyDescent="0.25">
      <c r="A99" s="111">
        <f t="shared" si="25"/>
        <v>96</v>
      </c>
      <c r="B99" s="82" t="s">
        <v>170</v>
      </c>
      <c r="C99" s="76" t="s">
        <v>22</v>
      </c>
      <c r="D99" s="76" t="s">
        <v>137</v>
      </c>
      <c r="E99" s="76" t="s">
        <v>169</v>
      </c>
      <c r="F99" s="76" t="s">
        <v>145</v>
      </c>
      <c r="G99" s="76" t="s">
        <v>52</v>
      </c>
      <c r="H99" s="76"/>
      <c r="I99" s="76" t="s">
        <v>24</v>
      </c>
      <c r="J99" s="76" t="s">
        <v>24</v>
      </c>
      <c r="K99" s="75" t="s">
        <v>24</v>
      </c>
      <c r="L99" s="75" t="s">
        <v>24</v>
      </c>
      <c r="M99" s="77">
        <v>0</v>
      </c>
      <c r="N99" s="78">
        <v>1220</v>
      </c>
      <c r="O99" s="79">
        <v>0</v>
      </c>
      <c r="P99" s="80">
        <f t="shared" si="29"/>
        <v>-1220</v>
      </c>
      <c r="Q99" s="81">
        <f t="shared" si="24"/>
        <v>0</v>
      </c>
    </row>
    <row r="100" spans="1:17" s="1" customFormat="1" ht="13.5" outlineLevel="1" x14ac:dyDescent="0.25">
      <c r="A100" s="110">
        <f t="shared" si="25"/>
        <v>97</v>
      </c>
      <c r="B100" s="75" t="s">
        <v>171</v>
      </c>
      <c r="C100" s="76" t="s">
        <v>22</v>
      </c>
      <c r="D100" s="76" t="s">
        <v>137</v>
      </c>
      <c r="E100" s="76" t="s">
        <v>172</v>
      </c>
      <c r="F100" s="76" t="s">
        <v>57</v>
      </c>
      <c r="G100" s="76" t="s">
        <v>52</v>
      </c>
      <c r="H100" s="76"/>
      <c r="I100" s="76" t="s">
        <v>24</v>
      </c>
      <c r="J100" s="76" t="s">
        <v>24</v>
      </c>
      <c r="K100" s="75"/>
      <c r="L100" s="75" t="s">
        <v>24</v>
      </c>
      <c r="M100" s="77">
        <v>0</v>
      </c>
      <c r="N100" s="78">
        <v>33</v>
      </c>
      <c r="O100" s="79">
        <v>0</v>
      </c>
      <c r="P100" s="80">
        <f t="shared" si="29"/>
        <v>-33</v>
      </c>
      <c r="Q100" s="81">
        <f t="shared" si="24"/>
        <v>0</v>
      </c>
    </row>
    <row r="101" spans="1:17" s="1" customFormat="1" ht="27" outlineLevel="1" x14ac:dyDescent="0.25">
      <c r="A101" s="111">
        <f t="shared" si="25"/>
        <v>98</v>
      </c>
      <c r="B101" s="82" t="s">
        <v>173</v>
      </c>
      <c r="C101" s="76" t="s">
        <v>22</v>
      </c>
      <c r="D101" s="76" t="s">
        <v>137</v>
      </c>
      <c r="E101" s="76" t="s">
        <v>174</v>
      </c>
      <c r="F101" s="76" t="s">
        <v>57</v>
      </c>
      <c r="G101" s="76" t="s">
        <v>52</v>
      </c>
      <c r="H101" s="76"/>
      <c r="I101" s="76" t="s">
        <v>24</v>
      </c>
      <c r="J101" s="76" t="s">
        <v>24</v>
      </c>
      <c r="K101" s="75" t="s">
        <v>24</v>
      </c>
      <c r="L101" s="75" t="s">
        <v>24</v>
      </c>
      <c r="M101" s="77">
        <v>0</v>
      </c>
      <c r="N101" s="78">
        <v>200</v>
      </c>
      <c r="O101" s="79">
        <v>200</v>
      </c>
      <c r="P101" s="80">
        <f t="shared" si="29"/>
        <v>0</v>
      </c>
      <c r="Q101" s="81">
        <f t="shared" si="24"/>
        <v>100</v>
      </c>
    </row>
    <row r="102" spans="1:17" s="1" customFormat="1" ht="13.5" outlineLevel="1" x14ac:dyDescent="0.25">
      <c r="A102" s="110">
        <f t="shared" si="25"/>
        <v>99</v>
      </c>
      <c r="B102" s="75" t="s">
        <v>175</v>
      </c>
      <c r="C102" s="76" t="s">
        <v>22</v>
      </c>
      <c r="D102" s="76" t="s">
        <v>137</v>
      </c>
      <c r="E102" s="76" t="s">
        <v>56</v>
      </c>
      <c r="F102" s="76" t="s">
        <v>57</v>
      </c>
      <c r="G102" s="76" t="s">
        <v>52</v>
      </c>
      <c r="H102" s="76"/>
      <c r="I102" s="76" t="s">
        <v>24</v>
      </c>
      <c r="J102" s="76" t="s">
        <v>24</v>
      </c>
      <c r="K102" s="75"/>
      <c r="L102" s="75" t="s">
        <v>24</v>
      </c>
      <c r="M102" s="77">
        <v>0</v>
      </c>
      <c r="N102" s="78">
        <v>290</v>
      </c>
      <c r="O102" s="79">
        <v>48</v>
      </c>
      <c r="P102" s="80">
        <f t="shared" si="29"/>
        <v>-242</v>
      </c>
      <c r="Q102" s="81">
        <f t="shared" si="24"/>
        <v>16.551724137931036</v>
      </c>
    </row>
    <row r="103" spans="1:17" s="1" customFormat="1" ht="13.5" outlineLevel="1" x14ac:dyDescent="0.25">
      <c r="A103" s="110">
        <f t="shared" si="25"/>
        <v>100</v>
      </c>
      <c r="B103" s="75" t="s">
        <v>176</v>
      </c>
      <c r="C103" s="76" t="s">
        <v>22</v>
      </c>
      <c r="D103" s="76" t="s">
        <v>137</v>
      </c>
      <c r="E103" s="76" t="s">
        <v>177</v>
      </c>
      <c r="F103" s="76" t="s">
        <v>57</v>
      </c>
      <c r="G103" s="76" t="s">
        <v>52</v>
      </c>
      <c r="H103" s="76"/>
      <c r="I103" s="76" t="s">
        <v>24</v>
      </c>
      <c r="J103" s="76" t="s">
        <v>24</v>
      </c>
      <c r="K103" s="75"/>
      <c r="L103" s="75" t="s">
        <v>24</v>
      </c>
      <c r="M103" s="77">
        <v>0</v>
      </c>
      <c r="N103" s="78">
        <v>33</v>
      </c>
      <c r="O103" s="79">
        <v>0</v>
      </c>
      <c r="P103" s="80">
        <f t="shared" si="29"/>
        <v>-33</v>
      </c>
      <c r="Q103" s="81">
        <f t="shared" si="24"/>
        <v>0</v>
      </c>
    </row>
    <row r="104" spans="1:17" s="1" customFormat="1" ht="27" outlineLevel="1" x14ac:dyDescent="0.25">
      <c r="A104" s="111">
        <f t="shared" si="25"/>
        <v>101</v>
      </c>
      <c r="B104" s="82" t="s">
        <v>178</v>
      </c>
      <c r="C104" s="76" t="s">
        <v>22</v>
      </c>
      <c r="D104" s="76" t="s">
        <v>137</v>
      </c>
      <c r="E104" s="76" t="s">
        <v>177</v>
      </c>
      <c r="F104" s="76" t="s">
        <v>57</v>
      </c>
      <c r="G104" s="76" t="s">
        <v>52</v>
      </c>
      <c r="H104" s="76"/>
      <c r="I104" s="76" t="s">
        <v>24</v>
      </c>
      <c r="J104" s="76" t="s">
        <v>24</v>
      </c>
      <c r="K104" s="75"/>
      <c r="L104" s="75" t="s">
        <v>24</v>
      </c>
      <c r="M104" s="77">
        <v>2541</v>
      </c>
      <c r="N104" s="78">
        <v>2541</v>
      </c>
      <c r="O104" s="79">
        <v>2443</v>
      </c>
      <c r="P104" s="80">
        <f t="shared" si="29"/>
        <v>-98</v>
      </c>
      <c r="Q104" s="81">
        <f t="shared" si="24"/>
        <v>96.143250688705237</v>
      </c>
    </row>
    <row r="105" spans="1:17" s="1" customFormat="1" ht="13.5" outlineLevel="1" x14ac:dyDescent="0.25">
      <c r="A105" s="110">
        <f t="shared" si="25"/>
        <v>102</v>
      </c>
      <c r="B105" s="75" t="s">
        <v>179</v>
      </c>
      <c r="C105" s="76" t="s">
        <v>22</v>
      </c>
      <c r="D105" s="76" t="s">
        <v>137</v>
      </c>
      <c r="E105" s="76" t="s">
        <v>180</v>
      </c>
      <c r="F105" s="76" t="s">
        <v>57</v>
      </c>
      <c r="G105" s="76" t="s">
        <v>52</v>
      </c>
      <c r="H105" s="76"/>
      <c r="I105" s="76" t="s">
        <v>24</v>
      </c>
      <c r="J105" s="76" t="s">
        <v>24</v>
      </c>
      <c r="K105" s="75"/>
      <c r="L105" s="75" t="s">
        <v>24</v>
      </c>
      <c r="M105" s="77">
        <v>0</v>
      </c>
      <c r="N105" s="78">
        <v>333</v>
      </c>
      <c r="O105" s="79">
        <v>91</v>
      </c>
      <c r="P105" s="80">
        <f t="shared" si="29"/>
        <v>-242</v>
      </c>
      <c r="Q105" s="81">
        <f t="shared" si="24"/>
        <v>27.327327327327328</v>
      </c>
    </row>
    <row r="106" spans="1:17" s="1" customFormat="1" ht="27" outlineLevel="1" x14ac:dyDescent="0.25">
      <c r="A106" s="111">
        <f t="shared" si="25"/>
        <v>103</v>
      </c>
      <c r="B106" s="82" t="s">
        <v>181</v>
      </c>
      <c r="C106" s="76" t="s">
        <v>22</v>
      </c>
      <c r="D106" s="76" t="s">
        <v>137</v>
      </c>
      <c r="E106" s="76" t="s">
        <v>180</v>
      </c>
      <c r="F106" s="76" t="s">
        <v>57</v>
      </c>
      <c r="G106" s="76" t="s">
        <v>52</v>
      </c>
      <c r="H106" s="76"/>
      <c r="I106" s="76" t="s">
        <v>24</v>
      </c>
      <c r="J106" s="76" t="s">
        <v>24</v>
      </c>
      <c r="K106" s="75"/>
      <c r="L106" s="75" t="s">
        <v>24</v>
      </c>
      <c r="M106" s="77">
        <v>0</v>
      </c>
      <c r="N106" s="78">
        <v>3800</v>
      </c>
      <c r="O106" s="79">
        <v>628</v>
      </c>
      <c r="P106" s="80">
        <f t="shared" si="29"/>
        <v>-3172</v>
      </c>
      <c r="Q106" s="81">
        <f t="shared" si="24"/>
        <v>16.526315789473685</v>
      </c>
    </row>
    <row r="107" spans="1:17" s="1" customFormat="1" ht="13.5" outlineLevel="1" x14ac:dyDescent="0.25">
      <c r="A107" s="110">
        <f t="shared" si="25"/>
        <v>104</v>
      </c>
      <c r="B107" s="75" t="s">
        <v>182</v>
      </c>
      <c r="C107" s="76" t="s">
        <v>22</v>
      </c>
      <c r="D107" s="76" t="s">
        <v>137</v>
      </c>
      <c r="E107" s="76" t="s">
        <v>183</v>
      </c>
      <c r="F107" s="76" t="s">
        <v>57</v>
      </c>
      <c r="G107" s="76" t="s">
        <v>52</v>
      </c>
      <c r="H107" s="76"/>
      <c r="I107" s="76" t="s">
        <v>24</v>
      </c>
      <c r="J107" s="76" t="s">
        <v>24</v>
      </c>
      <c r="K107" s="75"/>
      <c r="L107" s="75" t="s">
        <v>24</v>
      </c>
      <c r="M107" s="77">
        <v>0</v>
      </c>
      <c r="N107" s="78">
        <v>154</v>
      </c>
      <c r="O107" s="79">
        <v>120</v>
      </c>
      <c r="P107" s="80">
        <f t="shared" si="29"/>
        <v>-34</v>
      </c>
      <c r="Q107" s="81">
        <f t="shared" si="24"/>
        <v>77.922077922077932</v>
      </c>
    </row>
    <row r="108" spans="1:17" s="1" customFormat="1" ht="27" outlineLevel="1" x14ac:dyDescent="0.25">
      <c r="A108" s="111">
        <f t="shared" si="25"/>
        <v>105</v>
      </c>
      <c r="B108" s="82" t="s">
        <v>184</v>
      </c>
      <c r="C108" s="76" t="s">
        <v>22</v>
      </c>
      <c r="D108" s="76" t="s">
        <v>137</v>
      </c>
      <c r="E108" s="76" t="s">
        <v>185</v>
      </c>
      <c r="F108" s="76" t="s">
        <v>57</v>
      </c>
      <c r="G108" s="76" t="s">
        <v>52</v>
      </c>
      <c r="H108" s="76"/>
      <c r="I108" s="76" t="s">
        <v>24</v>
      </c>
      <c r="J108" s="76" t="s">
        <v>24</v>
      </c>
      <c r="K108" s="75"/>
      <c r="L108" s="75" t="s">
        <v>24</v>
      </c>
      <c r="M108" s="77">
        <v>0</v>
      </c>
      <c r="N108" s="78">
        <v>726</v>
      </c>
      <c r="O108" s="79">
        <v>0</v>
      </c>
      <c r="P108" s="80">
        <f t="shared" si="29"/>
        <v>-726</v>
      </c>
      <c r="Q108" s="81">
        <f t="shared" si="24"/>
        <v>0</v>
      </c>
    </row>
    <row r="109" spans="1:17" s="1" customFormat="1" ht="27" outlineLevel="1" x14ac:dyDescent="0.25">
      <c r="A109" s="111">
        <f t="shared" si="25"/>
        <v>106</v>
      </c>
      <c r="B109" s="82" t="s">
        <v>186</v>
      </c>
      <c r="C109" s="76" t="s">
        <v>22</v>
      </c>
      <c r="D109" s="76" t="s">
        <v>137</v>
      </c>
      <c r="E109" s="76" t="s">
        <v>185</v>
      </c>
      <c r="F109" s="76" t="s">
        <v>57</v>
      </c>
      <c r="G109" s="76" t="s">
        <v>52</v>
      </c>
      <c r="H109" s="76"/>
      <c r="I109" s="76" t="s">
        <v>24</v>
      </c>
      <c r="J109" s="76" t="s">
        <v>24</v>
      </c>
      <c r="K109" s="75"/>
      <c r="L109" s="75" t="s">
        <v>24</v>
      </c>
      <c r="M109" s="77">
        <v>521</v>
      </c>
      <c r="N109" s="78">
        <v>521</v>
      </c>
      <c r="O109" s="79">
        <v>521</v>
      </c>
      <c r="P109" s="80">
        <f t="shared" si="29"/>
        <v>0</v>
      </c>
      <c r="Q109" s="81">
        <f t="shared" si="24"/>
        <v>100</v>
      </c>
    </row>
    <row r="110" spans="1:17" s="1" customFormat="1" ht="27" outlineLevel="1" x14ac:dyDescent="0.25">
      <c r="A110" s="111">
        <f t="shared" si="25"/>
        <v>107</v>
      </c>
      <c r="B110" s="82" t="s">
        <v>187</v>
      </c>
      <c r="C110" s="76" t="s">
        <v>22</v>
      </c>
      <c r="D110" s="76" t="s">
        <v>137</v>
      </c>
      <c r="E110" s="76" t="s">
        <v>185</v>
      </c>
      <c r="F110" s="76" t="s">
        <v>57</v>
      </c>
      <c r="G110" s="76" t="s">
        <v>52</v>
      </c>
      <c r="H110" s="76"/>
      <c r="I110" s="76" t="s">
        <v>24</v>
      </c>
      <c r="J110" s="76" t="s">
        <v>24</v>
      </c>
      <c r="K110" s="75"/>
      <c r="L110" s="75" t="s">
        <v>24</v>
      </c>
      <c r="M110" s="77">
        <v>0</v>
      </c>
      <c r="N110" s="78">
        <v>183</v>
      </c>
      <c r="O110" s="79">
        <v>183</v>
      </c>
      <c r="P110" s="80">
        <f t="shared" si="29"/>
        <v>0</v>
      </c>
      <c r="Q110" s="81">
        <f t="shared" si="24"/>
        <v>100</v>
      </c>
    </row>
    <row r="111" spans="1:17" s="1" customFormat="1" ht="13.5" outlineLevel="1" x14ac:dyDescent="0.25">
      <c r="A111" s="110">
        <f t="shared" si="25"/>
        <v>108</v>
      </c>
      <c r="B111" s="75" t="s">
        <v>188</v>
      </c>
      <c r="C111" s="76" t="s">
        <v>22</v>
      </c>
      <c r="D111" s="76" t="s">
        <v>137</v>
      </c>
      <c r="E111" s="76" t="s">
        <v>189</v>
      </c>
      <c r="F111" s="76" t="s">
        <v>57</v>
      </c>
      <c r="G111" s="76" t="s">
        <v>52</v>
      </c>
      <c r="H111" s="76"/>
      <c r="I111" s="76" t="s">
        <v>24</v>
      </c>
      <c r="J111" s="76" t="s">
        <v>24</v>
      </c>
      <c r="K111" s="75"/>
      <c r="L111" s="75" t="s">
        <v>24</v>
      </c>
      <c r="M111" s="77">
        <v>0</v>
      </c>
      <c r="N111" s="78">
        <v>124</v>
      </c>
      <c r="O111" s="79">
        <v>0</v>
      </c>
      <c r="P111" s="80">
        <f t="shared" si="29"/>
        <v>-124</v>
      </c>
      <c r="Q111" s="81">
        <f t="shared" si="24"/>
        <v>0</v>
      </c>
    </row>
    <row r="112" spans="1:17" s="1" customFormat="1" ht="27" outlineLevel="1" x14ac:dyDescent="0.25">
      <c r="A112" s="111">
        <f t="shared" si="25"/>
        <v>109</v>
      </c>
      <c r="B112" s="82" t="s">
        <v>190</v>
      </c>
      <c r="C112" s="76" t="s">
        <v>22</v>
      </c>
      <c r="D112" s="76" t="s">
        <v>137</v>
      </c>
      <c r="E112" s="76" t="s">
        <v>189</v>
      </c>
      <c r="F112" s="76" t="s">
        <v>57</v>
      </c>
      <c r="G112" s="76" t="s">
        <v>52</v>
      </c>
      <c r="H112" s="76"/>
      <c r="I112" s="76" t="s">
        <v>24</v>
      </c>
      <c r="J112" s="76" t="s">
        <v>24</v>
      </c>
      <c r="K112" s="75"/>
      <c r="L112" s="75" t="s">
        <v>24</v>
      </c>
      <c r="M112" s="77">
        <v>0</v>
      </c>
      <c r="N112" s="78">
        <v>6292</v>
      </c>
      <c r="O112" s="79">
        <v>6292</v>
      </c>
      <c r="P112" s="80">
        <f t="shared" si="29"/>
        <v>0</v>
      </c>
      <c r="Q112" s="81">
        <f t="shared" si="24"/>
        <v>100</v>
      </c>
    </row>
    <row r="113" spans="1:17" s="1" customFormat="1" ht="27" outlineLevel="1" x14ac:dyDescent="0.25">
      <c r="A113" s="111">
        <f t="shared" si="25"/>
        <v>110</v>
      </c>
      <c r="B113" s="82" t="s">
        <v>191</v>
      </c>
      <c r="C113" s="76" t="s">
        <v>22</v>
      </c>
      <c r="D113" s="76" t="s">
        <v>137</v>
      </c>
      <c r="E113" s="76" t="s">
        <v>189</v>
      </c>
      <c r="F113" s="76" t="s">
        <v>57</v>
      </c>
      <c r="G113" s="76" t="s">
        <v>52</v>
      </c>
      <c r="H113" s="76"/>
      <c r="I113" s="76" t="s">
        <v>24</v>
      </c>
      <c r="J113" s="76" t="s">
        <v>24</v>
      </c>
      <c r="K113" s="75"/>
      <c r="L113" s="75" t="s">
        <v>24</v>
      </c>
      <c r="M113" s="77">
        <v>0</v>
      </c>
      <c r="N113" s="78">
        <v>1111</v>
      </c>
      <c r="O113" s="79">
        <v>0</v>
      </c>
      <c r="P113" s="80">
        <f t="shared" si="29"/>
        <v>-1111</v>
      </c>
      <c r="Q113" s="81">
        <f t="shared" si="24"/>
        <v>0</v>
      </c>
    </row>
    <row r="114" spans="1:17" s="1" customFormat="1" ht="27" outlineLevel="1" x14ac:dyDescent="0.25">
      <c r="A114" s="111">
        <f t="shared" si="25"/>
        <v>111</v>
      </c>
      <c r="B114" s="82" t="s">
        <v>192</v>
      </c>
      <c r="C114" s="76" t="s">
        <v>22</v>
      </c>
      <c r="D114" s="76" t="s">
        <v>137</v>
      </c>
      <c r="E114" s="76" t="s">
        <v>189</v>
      </c>
      <c r="F114" s="76" t="s">
        <v>57</v>
      </c>
      <c r="G114" s="76" t="s">
        <v>52</v>
      </c>
      <c r="H114" s="76"/>
      <c r="I114" s="76" t="s">
        <v>24</v>
      </c>
      <c r="J114" s="76" t="s">
        <v>24</v>
      </c>
      <c r="K114" s="75" t="s">
        <v>24</v>
      </c>
      <c r="L114" s="75" t="s">
        <v>24</v>
      </c>
      <c r="M114" s="77">
        <v>0</v>
      </c>
      <c r="N114" s="78">
        <v>1118</v>
      </c>
      <c r="O114" s="79">
        <v>0</v>
      </c>
      <c r="P114" s="80">
        <f t="shared" si="29"/>
        <v>-1118</v>
      </c>
      <c r="Q114" s="81">
        <f t="shared" si="24"/>
        <v>0</v>
      </c>
    </row>
    <row r="115" spans="1:17" s="1" customFormat="1" ht="13.5" outlineLevel="1" x14ac:dyDescent="0.25">
      <c r="A115" s="110">
        <f t="shared" si="25"/>
        <v>112</v>
      </c>
      <c r="B115" s="75" t="s">
        <v>193</v>
      </c>
      <c r="C115" s="76" t="s">
        <v>22</v>
      </c>
      <c r="D115" s="76" t="s">
        <v>137</v>
      </c>
      <c r="E115" s="76" t="s">
        <v>194</v>
      </c>
      <c r="F115" s="76" t="s">
        <v>57</v>
      </c>
      <c r="G115" s="76" t="s">
        <v>52</v>
      </c>
      <c r="H115" s="76"/>
      <c r="I115" s="76" t="s">
        <v>24</v>
      </c>
      <c r="J115" s="76" t="s">
        <v>24</v>
      </c>
      <c r="K115" s="75"/>
      <c r="L115" s="75" t="s">
        <v>24</v>
      </c>
      <c r="M115" s="77">
        <v>0</v>
      </c>
      <c r="N115" s="78">
        <v>339</v>
      </c>
      <c r="O115" s="79">
        <v>242</v>
      </c>
      <c r="P115" s="80">
        <f t="shared" si="29"/>
        <v>-97</v>
      </c>
      <c r="Q115" s="81">
        <f t="shared" si="24"/>
        <v>71.38643067846607</v>
      </c>
    </row>
    <row r="116" spans="1:17" s="1" customFormat="1" ht="27" outlineLevel="1" x14ac:dyDescent="0.25">
      <c r="A116" s="111">
        <f t="shared" si="25"/>
        <v>113</v>
      </c>
      <c r="B116" s="82" t="s">
        <v>195</v>
      </c>
      <c r="C116" s="76" t="s">
        <v>22</v>
      </c>
      <c r="D116" s="76" t="s">
        <v>137</v>
      </c>
      <c r="E116" s="76" t="s">
        <v>194</v>
      </c>
      <c r="F116" s="76" t="s">
        <v>57</v>
      </c>
      <c r="G116" s="76" t="s">
        <v>52</v>
      </c>
      <c r="H116" s="76"/>
      <c r="I116" s="76" t="s">
        <v>24</v>
      </c>
      <c r="J116" s="76" t="s">
        <v>24</v>
      </c>
      <c r="K116" s="75"/>
      <c r="L116" s="75" t="s">
        <v>24</v>
      </c>
      <c r="M116" s="77">
        <v>0</v>
      </c>
      <c r="N116" s="78">
        <v>3812</v>
      </c>
      <c r="O116" s="79">
        <v>271</v>
      </c>
      <c r="P116" s="80">
        <f t="shared" si="29"/>
        <v>-3541</v>
      </c>
      <c r="Q116" s="81">
        <f t="shared" si="24"/>
        <v>7.1091290661070312</v>
      </c>
    </row>
    <row r="117" spans="1:17" s="1" customFormat="1" ht="27" outlineLevel="1" x14ac:dyDescent="0.25">
      <c r="A117" s="111">
        <f t="shared" si="25"/>
        <v>114</v>
      </c>
      <c r="B117" s="82" t="s">
        <v>196</v>
      </c>
      <c r="C117" s="76" t="s">
        <v>22</v>
      </c>
      <c r="D117" s="76" t="s">
        <v>137</v>
      </c>
      <c r="E117" s="76" t="s">
        <v>197</v>
      </c>
      <c r="F117" s="76" t="s">
        <v>57</v>
      </c>
      <c r="G117" s="76" t="s">
        <v>52</v>
      </c>
      <c r="H117" s="76"/>
      <c r="I117" s="76" t="s">
        <v>24</v>
      </c>
      <c r="J117" s="76" t="s">
        <v>24</v>
      </c>
      <c r="K117" s="75" t="s">
        <v>24</v>
      </c>
      <c r="L117" s="75" t="s">
        <v>24</v>
      </c>
      <c r="M117" s="77">
        <v>0</v>
      </c>
      <c r="N117" s="78">
        <v>1083</v>
      </c>
      <c r="O117" s="79">
        <v>0</v>
      </c>
      <c r="P117" s="80">
        <f t="shared" si="29"/>
        <v>-1083</v>
      </c>
      <c r="Q117" s="81">
        <f t="shared" si="24"/>
        <v>0</v>
      </c>
    </row>
    <row r="118" spans="1:17" s="1" customFormat="1" ht="13.5" outlineLevel="1" x14ac:dyDescent="0.25">
      <c r="A118" s="110">
        <f t="shared" si="25"/>
        <v>115</v>
      </c>
      <c r="B118" s="75" t="s">
        <v>198</v>
      </c>
      <c r="C118" s="76" t="s">
        <v>22</v>
      </c>
      <c r="D118" s="76" t="s">
        <v>137</v>
      </c>
      <c r="E118" s="76" t="s">
        <v>197</v>
      </c>
      <c r="F118" s="76" t="s">
        <v>57</v>
      </c>
      <c r="G118" s="76" t="s">
        <v>52</v>
      </c>
      <c r="H118" s="76"/>
      <c r="I118" s="76" t="s">
        <v>24</v>
      </c>
      <c r="J118" s="76" t="s">
        <v>24</v>
      </c>
      <c r="K118" s="75"/>
      <c r="L118" s="75" t="s">
        <v>24</v>
      </c>
      <c r="M118" s="77">
        <v>0</v>
      </c>
      <c r="N118" s="78">
        <v>33</v>
      </c>
      <c r="O118" s="79">
        <v>0</v>
      </c>
      <c r="P118" s="80">
        <f t="shared" si="29"/>
        <v>-33</v>
      </c>
      <c r="Q118" s="81">
        <f t="shared" si="24"/>
        <v>0</v>
      </c>
    </row>
    <row r="119" spans="1:17" s="1" customFormat="1" ht="27" outlineLevel="1" x14ac:dyDescent="0.25">
      <c r="A119" s="111">
        <f t="shared" si="25"/>
        <v>116</v>
      </c>
      <c r="B119" s="82" t="s">
        <v>199</v>
      </c>
      <c r="C119" s="76" t="s">
        <v>22</v>
      </c>
      <c r="D119" s="76" t="s">
        <v>137</v>
      </c>
      <c r="E119" s="76" t="s">
        <v>200</v>
      </c>
      <c r="F119" s="76" t="s">
        <v>57</v>
      </c>
      <c r="G119" s="76" t="s">
        <v>52</v>
      </c>
      <c r="H119" s="76"/>
      <c r="I119" s="76" t="s">
        <v>24</v>
      </c>
      <c r="J119" s="76" t="s">
        <v>24</v>
      </c>
      <c r="K119" s="75"/>
      <c r="L119" s="75" t="s">
        <v>24</v>
      </c>
      <c r="M119" s="77">
        <v>0</v>
      </c>
      <c r="N119" s="78">
        <v>706</v>
      </c>
      <c r="O119" s="79">
        <v>706</v>
      </c>
      <c r="P119" s="80">
        <f t="shared" si="29"/>
        <v>0</v>
      </c>
      <c r="Q119" s="81">
        <f t="shared" si="24"/>
        <v>100</v>
      </c>
    </row>
    <row r="120" spans="1:17" s="1" customFormat="1" ht="27" outlineLevel="1" x14ac:dyDescent="0.25">
      <c r="A120" s="111">
        <f t="shared" si="25"/>
        <v>117</v>
      </c>
      <c r="B120" s="82" t="s">
        <v>201</v>
      </c>
      <c r="C120" s="76" t="s">
        <v>22</v>
      </c>
      <c r="D120" s="76" t="s">
        <v>137</v>
      </c>
      <c r="E120" s="76" t="s">
        <v>200</v>
      </c>
      <c r="F120" s="76" t="s">
        <v>57</v>
      </c>
      <c r="G120" s="76" t="s">
        <v>52</v>
      </c>
      <c r="H120" s="76"/>
      <c r="I120" s="76" t="s">
        <v>24</v>
      </c>
      <c r="J120" s="76" t="s">
        <v>24</v>
      </c>
      <c r="K120" s="75"/>
      <c r="L120" s="75" t="s">
        <v>24</v>
      </c>
      <c r="M120" s="77">
        <v>0</v>
      </c>
      <c r="N120" s="78">
        <v>2333</v>
      </c>
      <c r="O120" s="79">
        <v>1952</v>
      </c>
      <c r="P120" s="80">
        <f t="shared" si="29"/>
        <v>-381</v>
      </c>
      <c r="Q120" s="81">
        <f t="shared" si="24"/>
        <v>83.669095585083582</v>
      </c>
    </row>
    <row r="121" spans="1:17" s="1" customFormat="1" ht="13.5" outlineLevel="1" x14ac:dyDescent="0.25">
      <c r="A121" s="110">
        <f t="shared" si="25"/>
        <v>118</v>
      </c>
      <c r="B121" s="75" t="s">
        <v>202</v>
      </c>
      <c r="C121" s="76" t="s">
        <v>22</v>
      </c>
      <c r="D121" s="76" t="s">
        <v>137</v>
      </c>
      <c r="E121" s="76" t="s">
        <v>203</v>
      </c>
      <c r="F121" s="76" t="s">
        <v>57</v>
      </c>
      <c r="G121" s="76" t="s">
        <v>52</v>
      </c>
      <c r="H121" s="76"/>
      <c r="I121" s="76" t="s">
        <v>24</v>
      </c>
      <c r="J121" s="76" t="s">
        <v>24</v>
      </c>
      <c r="K121" s="75"/>
      <c r="L121" s="75" t="s">
        <v>24</v>
      </c>
      <c r="M121" s="77">
        <v>0</v>
      </c>
      <c r="N121" s="78">
        <v>357</v>
      </c>
      <c r="O121" s="79">
        <v>115</v>
      </c>
      <c r="P121" s="80">
        <f t="shared" si="29"/>
        <v>-242</v>
      </c>
      <c r="Q121" s="81">
        <f t="shared" si="24"/>
        <v>32.212885154061624</v>
      </c>
    </row>
    <row r="122" spans="1:17" s="1" customFormat="1" ht="13.5" outlineLevel="1" x14ac:dyDescent="0.25">
      <c r="A122" s="110">
        <f t="shared" si="25"/>
        <v>119</v>
      </c>
      <c r="B122" s="75" t="s">
        <v>204</v>
      </c>
      <c r="C122" s="76" t="s">
        <v>22</v>
      </c>
      <c r="D122" s="76" t="s">
        <v>137</v>
      </c>
      <c r="E122" s="76" t="s">
        <v>205</v>
      </c>
      <c r="F122" s="76" t="s">
        <v>206</v>
      </c>
      <c r="G122" s="76" t="s">
        <v>52</v>
      </c>
      <c r="H122" s="76"/>
      <c r="I122" s="76" t="s">
        <v>24</v>
      </c>
      <c r="J122" s="76" t="s">
        <v>24</v>
      </c>
      <c r="K122" s="75"/>
      <c r="L122" s="75" t="s">
        <v>24</v>
      </c>
      <c r="M122" s="77">
        <v>0</v>
      </c>
      <c r="N122" s="78">
        <v>33</v>
      </c>
      <c r="O122" s="79">
        <v>0</v>
      </c>
      <c r="P122" s="80">
        <f t="shared" si="29"/>
        <v>-33</v>
      </c>
      <c r="Q122" s="81">
        <f t="shared" si="24"/>
        <v>0</v>
      </c>
    </row>
    <row r="123" spans="1:17" s="1" customFormat="1" ht="13.5" outlineLevel="1" x14ac:dyDescent="0.25">
      <c r="A123" s="110">
        <f t="shared" si="25"/>
        <v>120</v>
      </c>
      <c r="B123" s="75" t="s">
        <v>207</v>
      </c>
      <c r="C123" s="76" t="s">
        <v>22</v>
      </c>
      <c r="D123" s="76" t="s">
        <v>137</v>
      </c>
      <c r="E123" s="76" t="s">
        <v>208</v>
      </c>
      <c r="F123" s="76" t="s">
        <v>206</v>
      </c>
      <c r="G123" s="76" t="s">
        <v>52</v>
      </c>
      <c r="H123" s="76"/>
      <c r="I123" s="76" t="s">
        <v>24</v>
      </c>
      <c r="J123" s="76" t="s">
        <v>24</v>
      </c>
      <c r="K123" s="75"/>
      <c r="L123" s="75" t="s">
        <v>24</v>
      </c>
      <c r="M123" s="77">
        <v>0</v>
      </c>
      <c r="N123" s="78">
        <v>333</v>
      </c>
      <c r="O123" s="79">
        <v>91</v>
      </c>
      <c r="P123" s="80">
        <f t="shared" si="29"/>
        <v>-242</v>
      </c>
      <c r="Q123" s="81">
        <f t="shared" si="24"/>
        <v>27.327327327327328</v>
      </c>
    </row>
    <row r="124" spans="1:17" s="1" customFormat="1" ht="13.5" outlineLevel="1" x14ac:dyDescent="0.25">
      <c r="A124" s="110">
        <f t="shared" si="25"/>
        <v>121</v>
      </c>
      <c r="B124" s="75" t="s">
        <v>209</v>
      </c>
      <c r="C124" s="76" t="s">
        <v>22</v>
      </c>
      <c r="D124" s="76" t="s">
        <v>137</v>
      </c>
      <c r="E124" s="76" t="s">
        <v>210</v>
      </c>
      <c r="F124" s="76" t="s">
        <v>206</v>
      </c>
      <c r="G124" s="76" t="s">
        <v>52</v>
      </c>
      <c r="H124" s="76"/>
      <c r="I124" s="76" t="s">
        <v>24</v>
      </c>
      <c r="J124" s="76" t="s">
        <v>24</v>
      </c>
      <c r="K124" s="75" t="s">
        <v>24</v>
      </c>
      <c r="L124" s="75" t="s">
        <v>24</v>
      </c>
      <c r="M124" s="77">
        <v>0</v>
      </c>
      <c r="N124" s="78">
        <v>767</v>
      </c>
      <c r="O124" s="79">
        <v>470</v>
      </c>
      <c r="P124" s="80">
        <f t="shared" si="29"/>
        <v>-297</v>
      </c>
      <c r="Q124" s="81">
        <f t="shared" si="24"/>
        <v>61.277705345501957</v>
      </c>
    </row>
    <row r="125" spans="1:17" s="1" customFormat="1" ht="13.5" outlineLevel="1" x14ac:dyDescent="0.25">
      <c r="A125" s="110">
        <f t="shared" si="25"/>
        <v>122</v>
      </c>
      <c r="B125" s="75" t="s">
        <v>211</v>
      </c>
      <c r="C125" s="76" t="s">
        <v>22</v>
      </c>
      <c r="D125" s="76" t="s">
        <v>137</v>
      </c>
      <c r="E125" s="76" t="s">
        <v>210</v>
      </c>
      <c r="F125" s="76" t="s">
        <v>206</v>
      </c>
      <c r="G125" s="76" t="s">
        <v>52</v>
      </c>
      <c r="H125" s="76"/>
      <c r="I125" s="76" t="s">
        <v>24</v>
      </c>
      <c r="J125" s="76" t="s">
        <v>24</v>
      </c>
      <c r="K125" s="75"/>
      <c r="L125" s="75" t="s">
        <v>24</v>
      </c>
      <c r="M125" s="77">
        <v>0</v>
      </c>
      <c r="N125" s="78">
        <v>49</v>
      </c>
      <c r="O125" s="79">
        <v>0</v>
      </c>
      <c r="P125" s="80">
        <f t="shared" si="29"/>
        <v>-49</v>
      </c>
      <c r="Q125" s="81">
        <f t="shared" si="24"/>
        <v>0</v>
      </c>
    </row>
    <row r="126" spans="1:17" s="1" customFormat="1" ht="13.5" outlineLevel="1" x14ac:dyDescent="0.25">
      <c r="A126" s="110">
        <f t="shared" si="25"/>
        <v>123</v>
      </c>
      <c r="B126" s="75" t="s">
        <v>212</v>
      </c>
      <c r="C126" s="76" t="s">
        <v>22</v>
      </c>
      <c r="D126" s="76" t="s">
        <v>137</v>
      </c>
      <c r="E126" s="76" t="s">
        <v>210</v>
      </c>
      <c r="F126" s="76" t="s">
        <v>206</v>
      </c>
      <c r="G126" s="76" t="s">
        <v>52</v>
      </c>
      <c r="H126" s="76"/>
      <c r="I126" s="76" t="s">
        <v>24</v>
      </c>
      <c r="J126" s="76" t="s">
        <v>24</v>
      </c>
      <c r="K126" s="75"/>
      <c r="L126" s="75" t="s">
        <v>24</v>
      </c>
      <c r="M126" s="77">
        <v>37520</v>
      </c>
      <c r="N126" s="78">
        <v>37520</v>
      </c>
      <c r="O126" s="79">
        <v>23507</v>
      </c>
      <c r="P126" s="80">
        <f t="shared" si="29"/>
        <v>-14013</v>
      </c>
      <c r="Q126" s="81">
        <f t="shared" si="24"/>
        <v>62.651918976545836</v>
      </c>
    </row>
    <row r="127" spans="1:17" s="1" customFormat="1" ht="13.5" outlineLevel="1" x14ac:dyDescent="0.25">
      <c r="A127" s="110">
        <f t="shared" si="25"/>
        <v>124</v>
      </c>
      <c r="B127" s="75" t="s">
        <v>213</v>
      </c>
      <c r="C127" s="76" t="s">
        <v>22</v>
      </c>
      <c r="D127" s="76" t="s">
        <v>137</v>
      </c>
      <c r="E127" s="76" t="s">
        <v>214</v>
      </c>
      <c r="F127" s="76" t="s">
        <v>206</v>
      </c>
      <c r="G127" s="76" t="s">
        <v>52</v>
      </c>
      <c r="H127" s="76"/>
      <c r="I127" s="76" t="s">
        <v>24</v>
      </c>
      <c r="J127" s="76" t="s">
        <v>24</v>
      </c>
      <c r="K127" s="75"/>
      <c r="L127" s="75" t="s">
        <v>24</v>
      </c>
      <c r="M127" s="77">
        <v>0</v>
      </c>
      <c r="N127" s="78">
        <v>157</v>
      </c>
      <c r="O127" s="79">
        <v>0</v>
      </c>
      <c r="P127" s="80">
        <f t="shared" si="29"/>
        <v>-157</v>
      </c>
      <c r="Q127" s="81">
        <f t="shared" si="24"/>
        <v>0</v>
      </c>
    </row>
    <row r="128" spans="1:17" s="1" customFormat="1" ht="13.5" outlineLevel="1" x14ac:dyDescent="0.25">
      <c r="A128" s="110">
        <f t="shared" si="25"/>
        <v>125</v>
      </c>
      <c r="B128" s="75" t="s">
        <v>215</v>
      </c>
      <c r="C128" s="76" t="s">
        <v>22</v>
      </c>
      <c r="D128" s="76" t="s">
        <v>137</v>
      </c>
      <c r="E128" s="76" t="s">
        <v>216</v>
      </c>
      <c r="F128" s="76" t="s">
        <v>206</v>
      </c>
      <c r="G128" s="76" t="s">
        <v>52</v>
      </c>
      <c r="H128" s="76"/>
      <c r="I128" s="76" t="s">
        <v>24</v>
      </c>
      <c r="J128" s="76" t="s">
        <v>24</v>
      </c>
      <c r="K128" s="75"/>
      <c r="L128" s="75" t="s">
        <v>24</v>
      </c>
      <c r="M128" s="77">
        <v>0</v>
      </c>
      <c r="N128" s="78">
        <v>339</v>
      </c>
      <c r="O128" s="79">
        <v>169</v>
      </c>
      <c r="P128" s="80">
        <f t="shared" si="29"/>
        <v>-170</v>
      </c>
      <c r="Q128" s="81">
        <f t="shared" si="24"/>
        <v>49.852507374631266</v>
      </c>
    </row>
    <row r="129" spans="1:17" s="1" customFormat="1" ht="27" outlineLevel="1" x14ac:dyDescent="0.25">
      <c r="A129" s="111">
        <f t="shared" si="25"/>
        <v>126</v>
      </c>
      <c r="B129" s="82" t="s">
        <v>217</v>
      </c>
      <c r="C129" s="76" t="s">
        <v>22</v>
      </c>
      <c r="D129" s="76" t="s">
        <v>137</v>
      </c>
      <c r="E129" s="76" t="s">
        <v>216</v>
      </c>
      <c r="F129" s="76" t="s">
        <v>206</v>
      </c>
      <c r="G129" s="76" t="s">
        <v>52</v>
      </c>
      <c r="H129" s="76"/>
      <c r="I129" s="76" t="s">
        <v>24</v>
      </c>
      <c r="J129" s="76" t="s">
        <v>24</v>
      </c>
      <c r="K129" s="75"/>
      <c r="L129" s="75" t="s">
        <v>24</v>
      </c>
      <c r="M129" s="77">
        <v>0</v>
      </c>
      <c r="N129" s="78">
        <v>1985</v>
      </c>
      <c r="O129" s="79">
        <v>0</v>
      </c>
      <c r="P129" s="80">
        <f t="shared" si="29"/>
        <v>-1985</v>
      </c>
      <c r="Q129" s="81">
        <f t="shared" ref="Q129:Q192" si="30">O129/N129*100</f>
        <v>0</v>
      </c>
    </row>
    <row r="130" spans="1:17" s="1" customFormat="1" ht="27" outlineLevel="1" x14ac:dyDescent="0.25">
      <c r="A130" s="111">
        <f t="shared" si="25"/>
        <v>127</v>
      </c>
      <c r="B130" s="82" t="s">
        <v>218</v>
      </c>
      <c r="C130" s="76" t="s">
        <v>22</v>
      </c>
      <c r="D130" s="76" t="s">
        <v>137</v>
      </c>
      <c r="E130" s="76" t="s">
        <v>216</v>
      </c>
      <c r="F130" s="76" t="s">
        <v>206</v>
      </c>
      <c r="G130" s="76" t="s">
        <v>52</v>
      </c>
      <c r="H130" s="76"/>
      <c r="I130" s="76" t="s">
        <v>24</v>
      </c>
      <c r="J130" s="76" t="s">
        <v>24</v>
      </c>
      <c r="K130" s="75" t="s">
        <v>24</v>
      </c>
      <c r="L130" s="75" t="s">
        <v>24</v>
      </c>
      <c r="M130" s="77">
        <v>0</v>
      </c>
      <c r="N130" s="78">
        <v>2668</v>
      </c>
      <c r="O130" s="79">
        <v>0</v>
      </c>
      <c r="P130" s="80">
        <f t="shared" si="29"/>
        <v>-2668</v>
      </c>
      <c r="Q130" s="81">
        <f t="shared" si="30"/>
        <v>0</v>
      </c>
    </row>
    <row r="131" spans="1:17" s="1" customFormat="1" ht="13.5" outlineLevel="1" x14ac:dyDescent="0.25">
      <c r="A131" s="110">
        <f t="shared" si="25"/>
        <v>128</v>
      </c>
      <c r="B131" s="75" t="s">
        <v>219</v>
      </c>
      <c r="C131" s="76" t="s">
        <v>22</v>
      </c>
      <c r="D131" s="76" t="s">
        <v>137</v>
      </c>
      <c r="E131" s="76" t="s">
        <v>220</v>
      </c>
      <c r="F131" s="76" t="s">
        <v>206</v>
      </c>
      <c r="G131" s="76" t="s">
        <v>52</v>
      </c>
      <c r="H131" s="76"/>
      <c r="I131" s="76" t="s">
        <v>24</v>
      </c>
      <c r="J131" s="76" t="s">
        <v>24</v>
      </c>
      <c r="K131" s="75" t="s">
        <v>24</v>
      </c>
      <c r="L131" s="75" t="s">
        <v>24</v>
      </c>
      <c r="M131" s="77">
        <v>0</v>
      </c>
      <c r="N131" s="78">
        <v>1199</v>
      </c>
      <c r="O131" s="79">
        <v>993</v>
      </c>
      <c r="P131" s="80">
        <f t="shared" si="29"/>
        <v>-206</v>
      </c>
      <c r="Q131" s="81">
        <f t="shared" si="30"/>
        <v>82.819015846538775</v>
      </c>
    </row>
    <row r="132" spans="1:17" s="1" customFormat="1" ht="13.5" outlineLevel="1" x14ac:dyDescent="0.25">
      <c r="A132" s="110">
        <f t="shared" si="25"/>
        <v>129</v>
      </c>
      <c r="B132" s="75" t="s">
        <v>221</v>
      </c>
      <c r="C132" s="76" t="s">
        <v>22</v>
      </c>
      <c r="D132" s="76" t="s">
        <v>137</v>
      </c>
      <c r="E132" s="76" t="s">
        <v>220</v>
      </c>
      <c r="F132" s="76" t="s">
        <v>206</v>
      </c>
      <c r="G132" s="76" t="s">
        <v>52</v>
      </c>
      <c r="H132" s="76"/>
      <c r="I132" s="76" t="s">
        <v>24</v>
      </c>
      <c r="J132" s="76" t="s">
        <v>24</v>
      </c>
      <c r="K132" s="75" t="s">
        <v>24</v>
      </c>
      <c r="L132" s="75" t="s">
        <v>24</v>
      </c>
      <c r="M132" s="77">
        <v>0</v>
      </c>
      <c r="N132" s="78">
        <v>839</v>
      </c>
      <c r="O132" s="79">
        <v>639</v>
      </c>
      <c r="P132" s="80">
        <f t="shared" si="29"/>
        <v>-200</v>
      </c>
      <c r="Q132" s="81">
        <f t="shared" si="30"/>
        <v>76.162097735399286</v>
      </c>
    </row>
    <row r="133" spans="1:17" s="1" customFormat="1" ht="27" outlineLevel="1" x14ac:dyDescent="0.25">
      <c r="A133" s="111">
        <f t="shared" ref="A133:A196" si="31">1+A132</f>
        <v>130</v>
      </c>
      <c r="B133" s="82" t="s">
        <v>222</v>
      </c>
      <c r="C133" s="76" t="s">
        <v>22</v>
      </c>
      <c r="D133" s="76" t="s">
        <v>137</v>
      </c>
      <c r="E133" s="76" t="s">
        <v>220</v>
      </c>
      <c r="F133" s="76" t="s">
        <v>206</v>
      </c>
      <c r="G133" s="76" t="s">
        <v>52</v>
      </c>
      <c r="H133" s="76"/>
      <c r="I133" s="76" t="s">
        <v>24</v>
      </c>
      <c r="J133" s="76" t="s">
        <v>24</v>
      </c>
      <c r="K133" s="75"/>
      <c r="L133" s="75" t="s">
        <v>24</v>
      </c>
      <c r="M133" s="77">
        <v>1500</v>
      </c>
      <c r="N133" s="78">
        <v>1500</v>
      </c>
      <c r="O133" s="79">
        <v>1500</v>
      </c>
      <c r="P133" s="80">
        <f t="shared" si="29"/>
        <v>0</v>
      </c>
      <c r="Q133" s="81">
        <f t="shared" si="30"/>
        <v>100</v>
      </c>
    </row>
    <row r="134" spans="1:17" s="1" customFormat="1" ht="13.5" outlineLevel="1" x14ac:dyDescent="0.25">
      <c r="A134" s="110">
        <f t="shared" si="31"/>
        <v>131</v>
      </c>
      <c r="B134" s="75" t="s">
        <v>223</v>
      </c>
      <c r="C134" s="76" t="s">
        <v>22</v>
      </c>
      <c r="D134" s="76" t="s">
        <v>137</v>
      </c>
      <c r="E134" s="76" t="s">
        <v>224</v>
      </c>
      <c r="F134" s="76" t="s">
        <v>206</v>
      </c>
      <c r="G134" s="76" t="s">
        <v>52</v>
      </c>
      <c r="H134" s="76"/>
      <c r="I134" s="76" t="s">
        <v>24</v>
      </c>
      <c r="J134" s="76" t="s">
        <v>24</v>
      </c>
      <c r="K134" s="75"/>
      <c r="L134" s="75" t="s">
        <v>24</v>
      </c>
      <c r="M134" s="77">
        <v>0</v>
      </c>
      <c r="N134" s="78">
        <v>27</v>
      </c>
      <c r="O134" s="79">
        <v>0</v>
      </c>
      <c r="P134" s="80">
        <f t="shared" si="29"/>
        <v>-27</v>
      </c>
      <c r="Q134" s="81">
        <f t="shared" si="30"/>
        <v>0</v>
      </c>
    </row>
    <row r="135" spans="1:17" s="1" customFormat="1" ht="27" outlineLevel="1" x14ac:dyDescent="0.25">
      <c r="A135" s="111">
        <f t="shared" si="31"/>
        <v>132</v>
      </c>
      <c r="B135" s="82" t="s">
        <v>225</v>
      </c>
      <c r="C135" s="76" t="s">
        <v>22</v>
      </c>
      <c r="D135" s="76" t="s">
        <v>137</v>
      </c>
      <c r="E135" s="76" t="s">
        <v>226</v>
      </c>
      <c r="F135" s="76" t="s">
        <v>206</v>
      </c>
      <c r="G135" s="76" t="s">
        <v>52</v>
      </c>
      <c r="H135" s="76"/>
      <c r="I135" s="76" t="s">
        <v>24</v>
      </c>
      <c r="J135" s="76" t="s">
        <v>24</v>
      </c>
      <c r="K135" s="75"/>
      <c r="L135" s="75" t="s">
        <v>24</v>
      </c>
      <c r="M135" s="77">
        <v>510</v>
      </c>
      <c r="N135" s="78">
        <v>510</v>
      </c>
      <c r="O135" s="79">
        <v>509</v>
      </c>
      <c r="P135" s="80">
        <f t="shared" si="29"/>
        <v>-1</v>
      </c>
      <c r="Q135" s="81">
        <f t="shared" si="30"/>
        <v>99.803921568627459</v>
      </c>
    </row>
    <row r="136" spans="1:17" s="1" customFormat="1" ht="13.5" outlineLevel="1" x14ac:dyDescent="0.25">
      <c r="A136" s="110">
        <f t="shared" si="31"/>
        <v>133</v>
      </c>
      <c r="B136" s="75" t="s">
        <v>227</v>
      </c>
      <c r="C136" s="76" t="s">
        <v>22</v>
      </c>
      <c r="D136" s="76" t="s">
        <v>137</v>
      </c>
      <c r="E136" s="76" t="s">
        <v>226</v>
      </c>
      <c r="F136" s="76" t="s">
        <v>206</v>
      </c>
      <c r="G136" s="76" t="s">
        <v>52</v>
      </c>
      <c r="H136" s="76"/>
      <c r="I136" s="76" t="s">
        <v>24</v>
      </c>
      <c r="J136" s="76" t="s">
        <v>24</v>
      </c>
      <c r="K136" s="75" t="s">
        <v>24</v>
      </c>
      <c r="L136" s="75" t="s">
        <v>24</v>
      </c>
      <c r="M136" s="77">
        <v>0</v>
      </c>
      <c r="N136" s="78">
        <v>3336</v>
      </c>
      <c r="O136" s="79">
        <v>3263</v>
      </c>
      <c r="P136" s="80">
        <f t="shared" si="29"/>
        <v>-73</v>
      </c>
      <c r="Q136" s="81">
        <f t="shared" si="30"/>
        <v>97.81175059952038</v>
      </c>
    </row>
    <row r="137" spans="1:17" s="1" customFormat="1" ht="27" outlineLevel="1" x14ac:dyDescent="0.25">
      <c r="A137" s="111">
        <f t="shared" si="31"/>
        <v>134</v>
      </c>
      <c r="B137" s="82" t="s">
        <v>228</v>
      </c>
      <c r="C137" s="76" t="s">
        <v>22</v>
      </c>
      <c r="D137" s="76" t="s">
        <v>137</v>
      </c>
      <c r="E137" s="76" t="s">
        <v>226</v>
      </c>
      <c r="F137" s="76" t="s">
        <v>206</v>
      </c>
      <c r="G137" s="76" t="s">
        <v>52</v>
      </c>
      <c r="H137" s="76"/>
      <c r="I137" s="76" t="s">
        <v>24</v>
      </c>
      <c r="J137" s="76" t="s">
        <v>24</v>
      </c>
      <c r="K137" s="75" t="s">
        <v>24</v>
      </c>
      <c r="L137" s="75" t="s">
        <v>24</v>
      </c>
      <c r="M137" s="77">
        <v>0</v>
      </c>
      <c r="N137" s="78">
        <v>2452</v>
      </c>
      <c r="O137" s="79">
        <v>2178</v>
      </c>
      <c r="P137" s="80">
        <f t="shared" si="29"/>
        <v>-274</v>
      </c>
      <c r="Q137" s="81">
        <f t="shared" si="30"/>
        <v>88.825448613376835</v>
      </c>
    </row>
    <row r="138" spans="1:17" s="1" customFormat="1" ht="27" outlineLevel="1" x14ac:dyDescent="0.25">
      <c r="A138" s="111">
        <f t="shared" si="31"/>
        <v>135</v>
      </c>
      <c r="B138" s="82" t="s">
        <v>229</v>
      </c>
      <c r="C138" s="76" t="s">
        <v>22</v>
      </c>
      <c r="D138" s="76" t="s">
        <v>137</v>
      </c>
      <c r="E138" s="76" t="s">
        <v>230</v>
      </c>
      <c r="F138" s="76" t="s">
        <v>206</v>
      </c>
      <c r="G138" s="76" t="s">
        <v>52</v>
      </c>
      <c r="H138" s="76"/>
      <c r="I138" s="76" t="s">
        <v>24</v>
      </c>
      <c r="J138" s="76" t="s">
        <v>24</v>
      </c>
      <c r="K138" s="75"/>
      <c r="L138" s="75" t="s">
        <v>24</v>
      </c>
      <c r="M138" s="77">
        <v>0</v>
      </c>
      <c r="N138" s="78">
        <v>2584</v>
      </c>
      <c r="O138" s="79">
        <v>0</v>
      </c>
      <c r="P138" s="80">
        <f t="shared" si="29"/>
        <v>-2584</v>
      </c>
      <c r="Q138" s="81">
        <f t="shared" si="30"/>
        <v>0</v>
      </c>
    </row>
    <row r="139" spans="1:17" s="1" customFormat="1" ht="13.5" outlineLevel="1" x14ac:dyDescent="0.25">
      <c r="A139" s="110">
        <f t="shared" si="31"/>
        <v>136</v>
      </c>
      <c r="B139" s="75" t="s">
        <v>231</v>
      </c>
      <c r="C139" s="76" t="s">
        <v>22</v>
      </c>
      <c r="D139" s="76" t="s">
        <v>137</v>
      </c>
      <c r="E139" s="76" t="s">
        <v>232</v>
      </c>
      <c r="F139" s="76" t="s">
        <v>233</v>
      </c>
      <c r="G139" s="76" t="s">
        <v>52</v>
      </c>
      <c r="H139" s="76"/>
      <c r="I139" s="76" t="s">
        <v>24</v>
      </c>
      <c r="J139" s="76" t="s">
        <v>24</v>
      </c>
      <c r="K139" s="75"/>
      <c r="L139" s="75" t="s">
        <v>24</v>
      </c>
      <c r="M139" s="77">
        <v>0</v>
      </c>
      <c r="N139" s="78">
        <v>2496</v>
      </c>
      <c r="O139" s="79">
        <v>182</v>
      </c>
      <c r="P139" s="80">
        <f t="shared" si="29"/>
        <v>-2314</v>
      </c>
      <c r="Q139" s="81">
        <f t="shared" si="30"/>
        <v>7.291666666666667</v>
      </c>
    </row>
    <row r="140" spans="1:17" s="1" customFormat="1" ht="13.5" outlineLevel="1" x14ac:dyDescent="0.25">
      <c r="A140" s="110">
        <f t="shared" si="31"/>
        <v>137</v>
      </c>
      <c r="B140" s="75" t="s">
        <v>234</v>
      </c>
      <c r="C140" s="76" t="s">
        <v>22</v>
      </c>
      <c r="D140" s="76" t="s">
        <v>137</v>
      </c>
      <c r="E140" s="76" t="s">
        <v>235</v>
      </c>
      <c r="F140" s="76" t="s">
        <v>236</v>
      </c>
      <c r="G140" s="76" t="s">
        <v>52</v>
      </c>
      <c r="H140" s="76"/>
      <c r="I140" s="76" t="s">
        <v>24</v>
      </c>
      <c r="J140" s="76" t="s">
        <v>24</v>
      </c>
      <c r="K140" s="75"/>
      <c r="L140" s="75" t="s">
        <v>24</v>
      </c>
      <c r="M140" s="77">
        <v>0</v>
      </c>
      <c r="N140" s="78">
        <v>376</v>
      </c>
      <c r="O140" s="79">
        <v>165</v>
      </c>
      <c r="P140" s="80">
        <f t="shared" si="29"/>
        <v>-211</v>
      </c>
      <c r="Q140" s="81">
        <f t="shared" si="30"/>
        <v>43.88297872340425</v>
      </c>
    </row>
    <row r="141" spans="1:17" s="1" customFormat="1" ht="27" outlineLevel="1" x14ac:dyDescent="0.25">
      <c r="A141" s="111">
        <f t="shared" si="31"/>
        <v>138</v>
      </c>
      <c r="B141" s="82" t="s">
        <v>237</v>
      </c>
      <c r="C141" s="76" t="s">
        <v>22</v>
      </c>
      <c r="D141" s="76" t="s">
        <v>137</v>
      </c>
      <c r="E141" s="76" t="s">
        <v>238</v>
      </c>
      <c r="F141" s="76" t="s">
        <v>239</v>
      </c>
      <c r="G141" s="76" t="s">
        <v>52</v>
      </c>
      <c r="H141" s="76"/>
      <c r="I141" s="76" t="s">
        <v>24</v>
      </c>
      <c r="J141" s="76" t="s">
        <v>24</v>
      </c>
      <c r="K141" s="75"/>
      <c r="L141" s="75" t="s">
        <v>24</v>
      </c>
      <c r="M141" s="77">
        <v>0</v>
      </c>
      <c r="N141" s="78">
        <v>456</v>
      </c>
      <c r="O141" s="79">
        <v>456</v>
      </c>
      <c r="P141" s="80">
        <f t="shared" si="29"/>
        <v>0</v>
      </c>
      <c r="Q141" s="81">
        <f t="shared" si="30"/>
        <v>100</v>
      </c>
    </row>
    <row r="142" spans="1:17" s="1" customFormat="1" ht="13.5" outlineLevel="1" x14ac:dyDescent="0.25">
      <c r="A142" s="110">
        <f t="shared" si="31"/>
        <v>139</v>
      </c>
      <c r="B142" s="75" t="s">
        <v>240</v>
      </c>
      <c r="C142" s="76" t="s">
        <v>22</v>
      </c>
      <c r="D142" s="76" t="s">
        <v>137</v>
      </c>
      <c r="E142" s="76" t="s">
        <v>241</v>
      </c>
      <c r="F142" s="76" t="s">
        <v>239</v>
      </c>
      <c r="G142" s="76" t="s">
        <v>52</v>
      </c>
      <c r="H142" s="76"/>
      <c r="I142" s="76" t="s">
        <v>24</v>
      </c>
      <c r="J142" s="76" t="s">
        <v>24</v>
      </c>
      <c r="K142" s="75"/>
      <c r="L142" s="75" t="s">
        <v>24</v>
      </c>
      <c r="M142" s="77">
        <v>0</v>
      </c>
      <c r="N142" s="78">
        <v>33</v>
      </c>
      <c r="O142" s="79">
        <v>0</v>
      </c>
      <c r="P142" s="80">
        <f t="shared" ref="P142:P152" si="32">O142-N142</f>
        <v>-33</v>
      </c>
      <c r="Q142" s="81">
        <f t="shared" si="30"/>
        <v>0</v>
      </c>
    </row>
    <row r="143" spans="1:17" s="1" customFormat="1" ht="13.5" outlineLevel="1" x14ac:dyDescent="0.25">
      <c r="A143" s="110">
        <f t="shared" si="31"/>
        <v>140</v>
      </c>
      <c r="B143" s="75" t="s">
        <v>242</v>
      </c>
      <c r="C143" s="76" t="s">
        <v>22</v>
      </c>
      <c r="D143" s="76" t="s">
        <v>137</v>
      </c>
      <c r="E143" s="76" t="s">
        <v>243</v>
      </c>
      <c r="F143" s="76" t="s">
        <v>244</v>
      </c>
      <c r="G143" s="76" t="s">
        <v>52</v>
      </c>
      <c r="H143" s="76"/>
      <c r="I143" s="76" t="s">
        <v>24</v>
      </c>
      <c r="J143" s="76" t="s">
        <v>24</v>
      </c>
      <c r="K143" s="75"/>
      <c r="L143" s="75" t="s">
        <v>24</v>
      </c>
      <c r="M143" s="77">
        <v>1200</v>
      </c>
      <c r="N143" s="78">
        <v>1200</v>
      </c>
      <c r="O143" s="79">
        <v>1025</v>
      </c>
      <c r="P143" s="80">
        <f t="shared" si="32"/>
        <v>-175</v>
      </c>
      <c r="Q143" s="81">
        <f t="shared" si="30"/>
        <v>85.416666666666657</v>
      </c>
    </row>
    <row r="144" spans="1:17" s="1" customFormat="1" ht="27" outlineLevel="1" x14ac:dyDescent="0.25">
      <c r="A144" s="111">
        <f t="shared" si="31"/>
        <v>141</v>
      </c>
      <c r="B144" s="82" t="s">
        <v>245</v>
      </c>
      <c r="C144" s="76" t="s">
        <v>22</v>
      </c>
      <c r="D144" s="76" t="s">
        <v>137</v>
      </c>
      <c r="E144" s="76" t="s">
        <v>246</v>
      </c>
      <c r="F144" s="76" t="s">
        <v>244</v>
      </c>
      <c r="G144" s="76" t="s">
        <v>52</v>
      </c>
      <c r="H144" s="76"/>
      <c r="I144" s="76" t="s">
        <v>24</v>
      </c>
      <c r="J144" s="76" t="s">
        <v>24</v>
      </c>
      <c r="K144" s="75" t="s">
        <v>24</v>
      </c>
      <c r="L144" s="75" t="s">
        <v>24</v>
      </c>
      <c r="M144" s="77">
        <v>0</v>
      </c>
      <c r="N144" s="78">
        <v>1210</v>
      </c>
      <c r="O144" s="79">
        <v>1210</v>
      </c>
      <c r="P144" s="80">
        <f t="shared" si="32"/>
        <v>0</v>
      </c>
      <c r="Q144" s="81">
        <f t="shared" si="30"/>
        <v>100</v>
      </c>
    </row>
    <row r="145" spans="1:18" s="1" customFormat="1" ht="13.5" outlineLevel="1" x14ac:dyDescent="0.25">
      <c r="A145" s="110">
        <f t="shared" si="31"/>
        <v>142</v>
      </c>
      <c r="B145" s="75" t="s">
        <v>247</v>
      </c>
      <c r="C145" s="76" t="s">
        <v>22</v>
      </c>
      <c r="D145" s="76" t="s">
        <v>137</v>
      </c>
      <c r="E145" s="76" t="s">
        <v>248</v>
      </c>
      <c r="F145" s="76" t="s">
        <v>244</v>
      </c>
      <c r="G145" s="76" t="s">
        <v>52</v>
      </c>
      <c r="H145" s="76"/>
      <c r="I145" s="76" t="s">
        <v>24</v>
      </c>
      <c r="J145" s="76" t="s">
        <v>24</v>
      </c>
      <c r="K145" s="75"/>
      <c r="L145" s="75" t="s">
        <v>24</v>
      </c>
      <c r="M145" s="77">
        <v>310</v>
      </c>
      <c r="N145" s="78">
        <v>310</v>
      </c>
      <c r="O145" s="79">
        <v>243</v>
      </c>
      <c r="P145" s="80">
        <f t="shared" si="32"/>
        <v>-67</v>
      </c>
      <c r="Q145" s="81">
        <f t="shared" si="30"/>
        <v>78.387096774193537</v>
      </c>
    </row>
    <row r="146" spans="1:18" s="1" customFormat="1" ht="13.5" outlineLevel="1" x14ac:dyDescent="0.25">
      <c r="A146" s="110">
        <f t="shared" si="31"/>
        <v>143</v>
      </c>
      <c r="B146" s="75" t="s">
        <v>249</v>
      </c>
      <c r="C146" s="76" t="s">
        <v>22</v>
      </c>
      <c r="D146" s="76" t="s">
        <v>137</v>
      </c>
      <c r="E146" s="76" t="s">
        <v>250</v>
      </c>
      <c r="F146" s="76" t="s">
        <v>251</v>
      </c>
      <c r="G146" s="76" t="s">
        <v>52</v>
      </c>
      <c r="H146" s="76"/>
      <c r="I146" s="76" t="s">
        <v>24</v>
      </c>
      <c r="J146" s="76" t="s">
        <v>24</v>
      </c>
      <c r="K146" s="75" t="s">
        <v>24</v>
      </c>
      <c r="L146" s="75" t="s">
        <v>24</v>
      </c>
      <c r="M146" s="77">
        <v>0</v>
      </c>
      <c r="N146" s="78">
        <v>2497</v>
      </c>
      <c r="O146" s="79">
        <v>0</v>
      </c>
      <c r="P146" s="80">
        <f t="shared" si="32"/>
        <v>-2497</v>
      </c>
      <c r="Q146" s="81">
        <f t="shared" si="30"/>
        <v>0</v>
      </c>
    </row>
    <row r="147" spans="1:18" s="1" customFormat="1" ht="13.5" outlineLevel="1" x14ac:dyDescent="0.25">
      <c r="A147" s="110">
        <f t="shared" si="31"/>
        <v>144</v>
      </c>
      <c r="B147" s="75" t="s">
        <v>252</v>
      </c>
      <c r="C147" s="76" t="s">
        <v>22</v>
      </c>
      <c r="D147" s="76" t="s">
        <v>137</v>
      </c>
      <c r="E147" s="76" t="s">
        <v>253</v>
      </c>
      <c r="F147" s="76" t="s">
        <v>251</v>
      </c>
      <c r="G147" s="76" t="s">
        <v>52</v>
      </c>
      <c r="H147" s="76"/>
      <c r="I147" s="76" t="s">
        <v>24</v>
      </c>
      <c r="J147" s="76" t="s">
        <v>24</v>
      </c>
      <c r="K147" s="75"/>
      <c r="L147" s="75" t="s">
        <v>24</v>
      </c>
      <c r="M147" s="77">
        <v>0</v>
      </c>
      <c r="N147" s="78">
        <v>1073</v>
      </c>
      <c r="O147" s="79">
        <v>1073</v>
      </c>
      <c r="P147" s="80">
        <f t="shared" si="32"/>
        <v>0</v>
      </c>
      <c r="Q147" s="81">
        <f t="shared" si="30"/>
        <v>100</v>
      </c>
    </row>
    <row r="148" spans="1:18" s="1" customFormat="1" ht="13.5" outlineLevel="1" x14ac:dyDescent="0.25">
      <c r="A148" s="110">
        <f t="shared" si="31"/>
        <v>145</v>
      </c>
      <c r="B148" s="75" t="s">
        <v>254</v>
      </c>
      <c r="C148" s="76" t="s">
        <v>67</v>
      </c>
      <c r="D148" s="76" t="s">
        <v>137</v>
      </c>
      <c r="E148" s="76" t="s">
        <v>177</v>
      </c>
      <c r="F148" s="76" t="s">
        <v>255</v>
      </c>
      <c r="G148" s="76" t="s">
        <v>256</v>
      </c>
      <c r="H148" s="76" t="s">
        <v>257</v>
      </c>
      <c r="I148" s="76" t="s">
        <v>24</v>
      </c>
      <c r="J148" s="76" t="s">
        <v>24</v>
      </c>
      <c r="K148" s="75"/>
      <c r="L148" s="75" t="s">
        <v>24</v>
      </c>
      <c r="M148" s="77">
        <v>0</v>
      </c>
      <c r="N148" s="78">
        <v>1428</v>
      </c>
      <c r="O148" s="79">
        <v>1428</v>
      </c>
      <c r="P148" s="80">
        <f t="shared" si="32"/>
        <v>0</v>
      </c>
      <c r="Q148" s="81">
        <f t="shared" si="30"/>
        <v>100</v>
      </c>
    </row>
    <row r="149" spans="1:18" s="1" customFormat="1" ht="13.5" outlineLevel="1" x14ac:dyDescent="0.25">
      <c r="A149" s="110">
        <f t="shared" si="31"/>
        <v>146</v>
      </c>
      <c r="B149" s="75" t="s">
        <v>258</v>
      </c>
      <c r="C149" s="76" t="s">
        <v>67</v>
      </c>
      <c r="D149" s="76" t="s">
        <v>137</v>
      </c>
      <c r="E149" s="76" t="s">
        <v>210</v>
      </c>
      <c r="F149" s="76" t="s">
        <v>255</v>
      </c>
      <c r="G149" s="76" t="s">
        <v>256</v>
      </c>
      <c r="H149" s="76" t="s">
        <v>257</v>
      </c>
      <c r="I149" s="76" t="s">
        <v>24</v>
      </c>
      <c r="J149" s="76" t="s">
        <v>24</v>
      </c>
      <c r="K149" s="75"/>
      <c r="L149" s="75" t="s">
        <v>24</v>
      </c>
      <c r="M149" s="77">
        <v>0</v>
      </c>
      <c r="N149" s="78">
        <v>830</v>
      </c>
      <c r="O149" s="79">
        <v>830</v>
      </c>
      <c r="P149" s="80">
        <f t="shared" si="32"/>
        <v>0</v>
      </c>
      <c r="Q149" s="81">
        <f t="shared" si="30"/>
        <v>100</v>
      </c>
    </row>
    <row r="150" spans="1:18" s="1" customFormat="1" ht="13.5" outlineLevel="1" x14ac:dyDescent="0.25">
      <c r="A150" s="110">
        <f t="shared" si="31"/>
        <v>147</v>
      </c>
      <c r="B150" s="75" t="s">
        <v>259</v>
      </c>
      <c r="C150" s="76" t="s">
        <v>67</v>
      </c>
      <c r="D150" s="76" t="s">
        <v>137</v>
      </c>
      <c r="E150" s="76" t="s">
        <v>260</v>
      </c>
      <c r="F150" s="76" t="s">
        <v>255</v>
      </c>
      <c r="G150" s="76" t="s">
        <v>256</v>
      </c>
      <c r="H150" s="76" t="s">
        <v>257</v>
      </c>
      <c r="I150" s="76" t="s">
        <v>24</v>
      </c>
      <c r="J150" s="76" t="s">
        <v>24</v>
      </c>
      <c r="K150" s="75"/>
      <c r="L150" s="75" t="s">
        <v>24</v>
      </c>
      <c r="M150" s="77">
        <v>0</v>
      </c>
      <c r="N150" s="78">
        <v>1406</v>
      </c>
      <c r="O150" s="79">
        <v>1406</v>
      </c>
      <c r="P150" s="80">
        <f t="shared" si="32"/>
        <v>0</v>
      </c>
      <c r="Q150" s="81">
        <f t="shared" si="30"/>
        <v>100</v>
      </c>
    </row>
    <row r="151" spans="1:18" s="1" customFormat="1" ht="54" outlineLevel="1" x14ac:dyDescent="0.25">
      <c r="A151" s="111">
        <f t="shared" si="31"/>
        <v>148</v>
      </c>
      <c r="B151" s="82" t="s">
        <v>261</v>
      </c>
      <c r="C151" s="76" t="s">
        <v>22</v>
      </c>
      <c r="D151" s="76" t="s">
        <v>137</v>
      </c>
      <c r="E151" s="76" t="s">
        <v>262</v>
      </c>
      <c r="F151" s="76" t="s">
        <v>255</v>
      </c>
      <c r="G151" s="76" t="s">
        <v>52</v>
      </c>
      <c r="H151" s="76"/>
      <c r="I151" s="76" t="s">
        <v>24</v>
      </c>
      <c r="J151" s="76" t="s">
        <v>24</v>
      </c>
      <c r="K151" s="75"/>
      <c r="L151" s="75" t="s">
        <v>24</v>
      </c>
      <c r="M151" s="77">
        <v>0</v>
      </c>
      <c r="N151" s="78">
        <v>1329</v>
      </c>
      <c r="O151" s="79">
        <v>0</v>
      </c>
      <c r="P151" s="80">
        <f t="shared" si="32"/>
        <v>-1329</v>
      </c>
      <c r="Q151" s="81">
        <f t="shared" si="30"/>
        <v>0</v>
      </c>
    </row>
    <row r="152" spans="1:18" s="1" customFormat="1" ht="13.5" outlineLevel="1" x14ac:dyDescent="0.25">
      <c r="A152" s="110">
        <f t="shared" si="31"/>
        <v>149</v>
      </c>
      <c r="B152" s="75" t="s">
        <v>263</v>
      </c>
      <c r="C152" s="76" t="s">
        <v>22</v>
      </c>
      <c r="D152" s="76" t="s">
        <v>137</v>
      </c>
      <c r="E152" s="76" t="s">
        <v>264</v>
      </c>
      <c r="F152" s="76" t="s">
        <v>265</v>
      </c>
      <c r="G152" s="76" t="s">
        <v>52</v>
      </c>
      <c r="H152" s="76"/>
      <c r="I152" s="76" t="s">
        <v>24</v>
      </c>
      <c r="J152" s="76" t="s">
        <v>24</v>
      </c>
      <c r="K152" s="75" t="s">
        <v>24</v>
      </c>
      <c r="L152" s="75" t="s">
        <v>24</v>
      </c>
      <c r="M152" s="77">
        <v>0</v>
      </c>
      <c r="N152" s="78">
        <v>675</v>
      </c>
      <c r="O152" s="79">
        <v>604</v>
      </c>
      <c r="P152" s="80">
        <f t="shared" si="32"/>
        <v>-71</v>
      </c>
      <c r="Q152" s="81">
        <f t="shared" si="30"/>
        <v>89.481481481481481</v>
      </c>
    </row>
    <row r="153" spans="1:18" s="40" customFormat="1" ht="14.25" customHeight="1" x14ac:dyDescent="0.25">
      <c r="A153" s="120">
        <f t="shared" si="31"/>
        <v>150</v>
      </c>
      <c r="B153" s="66" t="s">
        <v>266</v>
      </c>
      <c r="C153" s="67"/>
      <c r="D153" s="67"/>
      <c r="E153" s="67"/>
      <c r="F153" s="67"/>
      <c r="G153" s="67"/>
      <c r="H153" s="67"/>
      <c r="I153" s="67"/>
      <c r="J153" s="67"/>
      <c r="K153" s="68"/>
      <c r="L153" s="68"/>
      <c r="M153" s="70">
        <f>SUM(M156:M193)</f>
        <v>12971</v>
      </c>
      <c r="N153" s="70">
        <f t="shared" ref="N153:P153" si="33">SUM(N156:N193)</f>
        <v>21734</v>
      </c>
      <c r="O153" s="70">
        <f t="shared" si="33"/>
        <v>16760</v>
      </c>
      <c r="P153" s="71">
        <f t="shared" si="33"/>
        <v>-4974</v>
      </c>
      <c r="Q153" s="69">
        <f t="shared" si="30"/>
        <v>77.114198950952428</v>
      </c>
      <c r="R153" s="39"/>
    </row>
    <row r="154" spans="1:18" s="40" customFormat="1" ht="14.25" customHeight="1" x14ac:dyDescent="0.25">
      <c r="A154" s="121">
        <f t="shared" si="31"/>
        <v>151</v>
      </c>
      <c r="B154" s="72" t="s">
        <v>13</v>
      </c>
      <c r="C154" s="73"/>
      <c r="D154" s="73"/>
      <c r="E154" s="73"/>
      <c r="F154" s="73"/>
      <c r="G154" s="73"/>
      <c r="H154" s="73"/>
      <c r="I154" s="73"/>
      <c r="J154" s="73"/>
      <c r="K154" s="74"/>
      <c r="L154" s="74"/>
      <c r="M154" s="25">
        <f>SUM(M156:M183)</f>
        <v>12971</v>
      </c>
      <c r="N154" s="25">
        <f t="shared" ref="N154:P154" si="34">SUM(N156:N183)</f>
        <v>19610</v>
      </c>
      <c r="O154" s="25">
        <f t="shared" si="34"/>
        <v>14636</v>
      </c>
      <c r="P154" s="26">
        <f t="shared" si="34"/>
        <v>-4974</v>
      </c>
      <c r="Q154" s="24">
        <f t="shared" si="30"/>
        <v>74.635390107088213</v>
      </c>
      <c r="R154" s="39"/>
    </row>
    <row r="155" spans="1:18" s="1" customFormat="1" ht="14.25" customHeight="1" x14ac:dyDescent="0.25">
      <c r="A155" s="114">
        <f t="shared" si="31"/>
        <v>152</v>
      </c>
      <c r="B155" s="27" t="s">
        <v>14</v>
      </c>
      <c r="C155" s="28"/>
      <c r="D155" s="28"/>
      <c r="E155" s="28"/>
      <c r="F155" s="28"/>
      <c r="G155" s="28"/>
      <c r="H155" s="28"/>
      <c r="I155" s="28"/>
      <c r="J155" s="28"/>
      <c r="K155" s="29"/>
      <c r="L155" s="29"/>
      <c r="M155" s="31">
        <f>SUM(M184:M193)</f>
        <v>0</v>
      </c>
      <c r="N155" s="31">
        <f t="shared" ref="N155:P155" si="35">SUM(N184:N193)</f>
        <v>2124</v>
      </c>
      <c r="O155" s="31">
        <f t="shared" si="35"/>
        <v>2124</v>
      </c>
      <c r="P155" s="32">
        <f t="shared" si="35"/>
        <v>0</v>
      </c>
      <c r="Q155" s="30">
        <f t="shared" si="30"/>
        <v>100</v>
      </c>
    </row>
    <row r="156" spans="1:18" s="1" customFormat="1" ht="40.5" outlineLevel="1" x14ac:dyDescent="0.25">
      <c r="A156" s="111">
        <f t="shared" si="31"/>
        <v>153</v>
      </c>
      <c r="B156" s="82" t="s">
        <v>267</v>
      </c>
      <c r="C156" s="76" t="s">
        <v>22</v>
      </c>
      <c r="D156" s="76" t="s">
        <v>268</v>
      </c>
      <c r="E156" s="76" t="s">
        <v>269</v>
      </c>
      <c r="F156" s="76" t="s">
        <v>270</v>
      </c>
      <c r="G156" s="76" t="s">
        <v>52</v>
      </c>
      <c r="H156" s="76"/>
      <c r="I156" s="76" t="s">
        <v>24</v>
      </c>
      <c r="J156" s="76" t="s">
        <v>24</v>
      </c>
      <c r="K156" s="75"/>
      <c r="L156" s="75" t="s">
        <v>24</v>
      </c>
      <c r="M156" s="77">
        <v>1000</v>
      </c>
      <c r="N156" s="78">
        <v>1000</v>
      </c>
      <c r="O156" s="79">
        <v>0</v>
      </c>
      <c r="P156" s="80">
        <f t="shared" ref="P156:P193" si="36">O156-N156</f>
        <v>-1000</v>
      </c>
      <c r="Q156" s="81">
        <f t="shared" si="30"/>
        <v>0</v>
      </c>
    </row>
    <row r="157" spans="1:18" s="1" customFormat="1" ht="27" outlineLevel="1" x14ac:dyDescent="0.25">
      <c r="A157" s="111">
        <f t="shared" si="31"/>
        <v>154</v>
      </c>
      <c r="B157" s="82" t="s">
        <v>271</v>
      </c>
      <c r="C157" s="76" t="s">
        <v>22</v>
      </c>
      <c r="D157" s="76" t="s">
        <v>268</v>
      </c>
      <c r="E157" s="76" t="s">
        <v>272</v>
      </c>
      <c r="F157" s="76" t="s">
        <v>61</v>
      </c>
      <c r="G157" s="76" t="s">
        <v>52</v>
      </c>
      <c r="H157" s="76"/>
      <c r="I157" s="76" t="s">
        <v>24</v>
      </c>
      <c r="J157" s="76" t="s">
        <v>24</v>
      </c>
      <c r="K157" s="75"/>
      <c r="L157" s="75" t="s">
        <v>24</v>
      </c>
      <c r="M157" s="77">
        <v>988</v>
      </c>
      <c r="N157" s="78">
        <v>934</v>
      </c>
      <c r="O157" s="79">
        <v>934</v>
      </c>
      <c r="P157" s="80">
        <f t="shared" si="36"/>
        <v>0</v>
      </c>
      <c r="Q157" s="81">
        <f t="shared" si="30"/>
        <v>100</v>
      </c>
    </row>
    <row r="158" spans="1:18" s="1" customFormat="1" ht="27" outlineLevel="1" x14ac:dyDescent="0.25">
      <c r="A158" s="111">
        <f t="shared" si="31"/>
        <v>155</v>
      </c>
      <c r="B158" s="82" t="s">
        <v>273</v>
      </c>
      <c r="C158" s="76" t="s">
        <v>22</v>
      </c>
      <c r="D158" s="76" t="s">
        <v>268</v>
      </c>
      <c r="E158" s="76" t="s">
        <v>272</v>
      </c>
      <c r="F158" s="76" t="s">
        <v>61</v>
      </c>
      <c r="G158" s="76" t="s">
        <v>52</v>
      </c>
      <c r="H158" s="76"/>
      <c r="I158" s="76" t="s">
        <v>24</v>
      </c>
      <c r="J158" s="76" t="s">
        <v>24</v>
      </c>
      <c r="K158" s="75"/>
      <c r="L158" s="75" t="s">
        <v>24</v>
      </c>
      <c r="M158" s="77">
        <v>0</v>
      </c>
      <c r="N158" s="78">
        <v>54</v>
      </c>
      <c r="O158" s="79">
        <v>54</v>
      </c>
      <c r="P158" s="80">
        <f t="shared" si="36"/>
        <v>0</v>
      </c>
      <c r="Q158" s="81">
        <f t="shared" si="30"/>
        <v>100</v>
      </c>
    </row>
    <row r="159" spans="1:18" s="1" customFormat="1" ht="13.5" outlineLevel="1" x14ac:dyDescent="0.25">
      <c r="A159" s="110">
        <f t="shared" si="31"/>
        <v>156</v>
      </c>
      <c r="B159" s="75" t="s">
        <v>274</v>
      </c>
      <c r="C159" s="76" t="s">
        <v>22</v>
      </c>
      <c r="D159" s="76" t="s">
        <v>268</v>
      </c>
      <c r="E159" s="76" t="s">
        <v>275</v>
      </c>
      <c r="F159" s="76" t="s">
        <v>61</v>
      </c>
      <c r="G159" s="76" t="s">
        <v>52</v>
      </c>
      <c r="H159" s="76"/>
      <c r="I159" s="76" t="s">
        <v>24</v>
      </c>
      <c r="J159" s="76" t="s">
        <v>24</v>
      </c>
      <c r="K159" s="75"/>
      <c r="L159" s="75" t="s">
        <v>24</v>
      </c>
      <c r="M159" s="77">
        <v>100</v>
      </c>
      <c r="N159" s="78">
        <v>100</v>
      </c>
      <c r="O159" s="79">
        <v>100</v>
      </c>
      <c r="P159" s="80">
        <f t="shared" si="36"/>
        <v>0</v>
      </c>
      <c r="Q159" s="81">
        <f t="shared" si="30"/>
        <v>100</v>
      </c>
    </row>
    <row r="160" spans="1:18" s="1" customFormat="1" ht="13.5" outlineLevel="1" x14ac:dyDescent="0.25">
      <c r="A160" s="110">
        <f t="shared" si="31"/>
        <v>157</v>
      </c>
      <c r="B160" s="75" t="s">
        <v>276</v>
      </c>
      <c r="C160" s="76" t="s">
        <v>22</v>
      </c>
      <c r="D160" s="76" t="s">
        <v>268</v>
      </c>
      <c r="E160" s="76" t="s">
        <v>277</v>
      </c>
      <c r="F160" s="76" t="s">
        <v>61</v>
      </c>
      <c r="G160" s="76" t="s">
        <v>52</v>
      </c>
      <c r="H160" s="76"/>
      <c r="I160" s="76" t="s">
        <v>24</v>
      </c>
      <c r="J160" s="76" t="s">
        <v>24</v>
      </c>
      <c r="K160" s="75"/>
      <c r="L160" s="75" t="s">
        <v>24</v>
      </c>
      <c r="M160" s="77">
        <v>300</v>
      </c>
      <c r="N160" s="78">
        <v>300</v>
      </c>
      <c r="O160" s="79">
        <v>300</v>
      </c>
      <c r="P160" s="80">
        <f t="shared" si="36"/>
        <v>0</v>
      </c>
      <c r="Q160" s="81">
        <f t="shared" si="30"/>
        <v>100</v>
      </c>
    </row>
    <row r="161" spans="1:17" s="1" customFormat="1" ht="40.5" outlineLevel="1" x14ac:dyDescent="0.25">
      <c r="A161" s="111">
        <f t="shared" si="31"/>
        <v>158</v>
      </c>
      <c r="B161" s="82" t="s">
        <v>278</v>
      </c>
      <c r="C161" s="76" t="s">
        <v>22</v>
      </c>
      <c r="D161" s="76" t="s">
        <v>268</v>
      </c>
      <c r="E161" s="76" t="s">
        <v>279</v>
      </c>
      <c r="F161" s="76" t="s">
        <v>61</v>
      </c>
      <c r="G161" s="76" t="s">
        <v>52</v>
      </c>
      <c r="H161" s="76"/>
      <c r="I161" s="76" t="s">
        <v>24</v>
      </c>
      <c r="J161" s="76" t="s">
        <v>24</v>
      </c>
      <c r="K161" s="75"/>
      <c r="L161" s="75" t="s">
        <v>24</v>
      </c>
      <c r="M161" s="77">
        <v>0</v>
      </c>
      <c r="N161" s="78">
        <v>141</v>
      </c>
      <c r="O161" s="79">
        <v>0</v>
      </c>
      <c r="P161" s="80">
        <f t="shared" si="36"/>
        <v>-141</v>
      </c>
      <c r="Q161" s="81">
        <f t="shared" si="30"/>
        <v>0</v>
      </c>
    </row>
    <row r="162" spans="1:17" s="1" customFormat="1" ht="40.5" outlineLevel="1" x14ac:dyDescent="0.25">
      <c r="A162" s="111">
        <f t="shared" si="31"/>
        <v>159</v>
      </c>
      <c r="B162" s="82" t="s">
        <v>280</v>
      </c>
      <c r="C162" s="76" t="s">
        <v>22</v>
      </c>
      <c r="D162" s="76" t="s">
        <v>268</v>
      </c>
      <c r="E162" s="76" t="s">
        <v>279</v>
      </c>
      <c r="F162" s="76" t="s">
        <v>61</v>
      </c>
      <c r="G162" s="76" t="s">
        <v>52</v>
      </c>
      <c r="H162" s="76"/>
      <c r="I162" s="76" t="s">
        <v>24</v>
      </c>
      <c r="J162" s="76" t="s">
        <v>24</v>
      </c>
      <c r="K162" s="75"/>
      <c r="L162" s="75" t="s">
        <v>24</v>
      </c>
      <c r="M162" s="77">
        <v>0</v>
      </c>
      <c r="N162" s="78">
        <v>220</v>
      </c>
      <c r="O162" s="79">
        <v>220</v>
      </c>
      <c r="P162" s="80">
        <f t="shared" si="36"/>
        <v>0</v>
      </c>
      <c r="Q162" s="81">
        <f t="shared" si="30"/>
        <v>100</v>
      </c>
    </row>
    <row r="163" spans="1:17" s="1" customFormat="1" ht="13.5" outlineLevel="1" x14ac:dyDescent="0.25">
      <c r="A163" s="110">
        <f t="shared" si="31"/>
        <v>160</v>
      </c>
      <c r="B163" s="75" t="s">
        <v>281</v>
      </c>
      <c r="C163" s="76" t="s">
        <v>22</v>
      </c>
      <c r="D163" s="76" t="s">
        <v>268</v>
      </c>
      <c r="E163" s="76" t="s">
        <v>279</v>
      </c>
      <c r="F163" s="76" t="s">
        <v>61</v>
      </c>
      <c r="G163" s="76" t="s">
        <v>52</v>
      </c>
      <c r="H163" s="76"/>
      <c r="I163" s="76" t="s">
        <v>24</v>
      </c>
      <c r="J163" s="76" t="s">
        <v>24</v>
      </c>
      <c r="K163" s="75"/>
      <c r="L163" s="75" t="s">
        <v>24</v>
      </c>
      <c r="M163" s="77">
        <v>400</v>
      </c>
      <c r="N163" s="78">
        <v>400</v>
      </c>
      <c r="O163" s="79">
        <v>400</v>
      </c>
      <c r="P163" s="80">
        <f t="shared" si="36"/>
        <v>0</v>
      </c>
      <c r="Q163" s="81">
        <f t="shared" si="30"/>
        <v>100</v>
      </c>
    </row>
    <row r="164" spans="1:17" s="1" customFormat="1" ht="40.5" outlineLevel="1" x14ac:dyDescent="0.25">
      <c r="A164" s="111">
        <f t="shared" si="31"/>
        <v>161</v>
      </c>
      <c r="B164" s="82" t="s">
        <v>282</v>
      </c>
      <c r="C164" s="76" t="s">
        <v>22</v>
      </c>
      <c r="D164" s="76" t="s">
        <v>268</v>
      </c>
      <c r="E164" s="76" t="s">
        <v>279</v>
      </c>
      <c r="F164" s="76" t="s">
        <v>61</v>
      </c>
      <c r="G164" s="76" t="s">
        <v>52</v>
      </c>
      <c r="H164" s="76"/>
      <c r="I164" s="76" t="s">
        <v>24</v>
      </c>
      <c r="J164" s="76" t="s">
        <v>24</v>
      </c>
      <c r="K164" s="75"/>
      <c r="L164" s="75" t="s">
        <v>24</v>
      </c>
      <c r="M164" s="77">
        <v>0</v>
      </c>
      <c r="N164" s="78">
        <v>600</v>
      </c>
      <c r="O164" s="79">
        <v>600</v>
      </c>
      <c r="P164" s="80">
        <f t="shared" si="36"/>
        <v>0</v>
      </c>
      <c r="Q164" s="81">
        <f t="shared" si="30"/>
        <v>100</v>
      </c>
    </row>
    <row r="165" spans="1:17" s="1" customFormat="1" ht="27" outlineLevel="1" x14ac:dyDescent="0.25">
      <c r="A165" s="111">
        <f t="shared" si="31"/>
        <v>162</v>
      </c>
      <c r="B165" s="82" t="s">
        <v>283</v>
      </c>
      <c r="C165" s="76" t="s">
        <v>22</v>
      </c>
      <c r="D165" s="76" t="s">
        <v>268</v>
      </c>
      <c r="E165" s="76" t="s">
        <v>279</v>
      </c>
      <c r="F165" s="76" t="s">
        <v>61</v>
      </c>
      <c r="G165" s="76" t="s">
        <v>52</v>
      </c>
      <c r="H165" s="76"/>
      <c r="I165" s="76" t="s">
        <v>24</v>
      </c>
      <c r="J165" s="76" t="s">
        <v>24</v>
      </c>
      <c r="K165" s="75"/>
      <c r="L165" s="75" t="s">
        <v>24</v>
      </c>
      <c r="M165" s="77">
        <v>400</v>
      </c>
      <c r="N165" s="78">
        <v>400</v>
      </c>
      <c r="O165" s="79">
        <v>400</v>
      </c>
      <c r="P165" s="80">
        <f t="shared" si="36"/>
        <v>0</v>
      </c>
      <c r="Q165" s="81">
        <f t="shared" si="30"/>
        <v>100</v>
      </c>
    </row>
    <row r="166" spans="1:17" s="1" customFormat="1" ht="27" outlineLevel="1" x14ac:dyDescent="0.25">
      <c r="A166" s="111">
        <f t="shared" si="31"/>
        <v>163</v>
      </c>
      <c r="B166" s="82" t="s">
        <v>284</v>
      </c>
      <c r="C166" s="76" t="s">
        <v>22</v>
      </c>
      <c r="D166" s="76" t="s">
        <v>268</v>
      </c>
      <c r="E166" s="76" t="s">
        <v>279</v>
      </c>
      <c r="F166" s="76" t="s">
        <v>61</v>
      </c>
      <c r="G166" s="76" t="s">
        <v>52</v>
      </c>
      <c r="H166" s="76"/>
      <c r="I166" s="76" t="s">
        <v>24</v>
      </c>
      <c r="J166" s="76" t="s">
        <v>24</v>
      </c>
      <c r="K166" s="75"/>
      <c r="L166" s="75" t="s">
        <v>24</v>
      </c>
      <c r="M166" s="77">
        <v>300</v>
      </c>
      <c r="N166" s="78">
        <v>0</v>
      </c>
      <c r="O166" s="79">
        <v>0</v>
      </c>
      <c r="P166" s="80">
        <f t="shared" si="36"/>
        <v>0</v>
      </c>
      <c r="Q166" s="83" t="s">
        <v>107</v>
      </c>
    </row>
    <row r="167" spans="1:17" s="1" customFormat="1" ht="40.5" outlineLevel="1" x14ac:dyDescent="0.25">
      <c r="A167" s="111">
        <f t="shared" si="31"/>
        <v>164</v>
      </c>
      <c r="B167" s="82" t="s">
        <v>285</v>
      </c>
      <c r="C167" s="76" t="s">
        <v>22</v>
      </c>
      <c r="D167" s="76" t="s">
        <v>268</v>
      </c>
      <c r="E167" s="76" t="s">
        <v>279</v>
      </c>
      <c r="F167" s="76" t="s">
        <v>61</v>
      </c>
      <c r="G167" s="76" t="s">
        <v>52</v>
      </c>
      <c r="H167" s="76"/>
      <c r="I167" s="76" t="s">
        <v>24</v>
      </c>
      <c r="J167" s="76" t="s">
        <v>24</v>
      </c>
      <c r="K167" s="75"/>
      <c r="L167" s="75" t="s">
        <v>24</v>
      </c>
      <c r="M167" s="77">
        <v>800</v>
      </c>
      <c r="N167" s="78">
        <v>602</v>
      </c>
      <c r="O167" s="79">
        <v>602</v>
      </c>
      <c r="P167" s="80">
        <f t="shared" si="36"/>
        <v>0</v>
      </c>
      <c r="Q167" s="81">
        <f t="shared" si="30"/>
        <v>100</v>
      </c>
    </row>
    <row r="168" spans="1:17" s="1" customFormat="1" ht="40.5" outlineLevel="1" x14ac:dyDescent="0.25">
      <c r="A168" s="111">
        <f t="shared" si="31"/>
        <v>165</v>
      </c>
      <c r="B168" s="82" t="s">
        <v>286</v>
      </c>
      <c r="C168" s="76" t="s">
        <v>22</v>
      </c>
      <c r="D168" s="76" t="s">
        <v>268</v>
      </c>
      <c r="E168" s="76" t="s">
        <v>279</v>
      </c>
      <c r="F168" s="76" t="s">
        <v>61</v>
      </c>
      <c r="G168" s="76" t="s">
        <v>52</v>
      </c>
      <c r="H168" s="76"/>
      <c r="I168" s="76" t="s">
        <v>24</v>
      </c>
      <c r="J168" s="76" t="s">
        <v>24</v>
      </c>
      <c r="K168" s="75"/>
      <c r="L168" s="75" t="s">
        <v>24</v>
      </c>
      <c r="M168" s="77">
        <v>400</v>
      </c>
      <c r="N168" s="78">
        <v>400</v>
      </c>
      <c r="O168" s="79">
        <v>400</v>
      </c>
      <c r="P168" s="80">
        <f t="shared" si="36"/>
        <v>0</v>
      </c>
      <c r="Q168" s="81">
        <f t="shared" si="30"/>
        <v>100</v>
      </c>
    </row>
    <row r="169" spans="1:17" s="1" customFormat="1" ht="27" outlineLevel="1" x14ac:dyDescent="0.25">
      <c r="A169" s="111">
        <f t="shared" si="31"/>
        <v>166</v>
      </c>
      <c r="B169" s="82" t="s">
        <v>287</v>
      </c>
      <c r="C169" s="76" t="s">
        <v>22</v>
      </c>
      <c r="D169" s="76" t="s">
        <v>268</v>
      </c>
      <c r="E169" s="76" t="s">
        <v>279</v>
      </c>
      <c r="F169" s="76" t="s">
        <v>61</v>
      </c>
      <c r="G169" s="76" t="s">
        <v>52</v>
      </c>
      <c r="H169" s="76"/>
      <c r="I169" s="76" t="s">
        <v>24</v>
      </c>
      <c r="J169" s="76" t="s">
        <v>24</v>
      </c>
      <c r="K169" s="75"/>
      <c r="L169" s="75" t="s">
        <v>24</v>
      </c>
      <c r="M169" s="77">
        <v>920</v>
      </c>
      <c r="N169" s="78">
        <v>400</v>
      </c>
      <c r="O169" s="79">
        <v>400</v>
      </c>
      <c r="P169" s="80">
        <f t="shared" si="36"/>
        <v>0</v>
      </c>
      <c r="Q169" s="81">
        <f t="shared" si="30"/>
        <v>100</v>
      </c>
    </row>
    <row r="170" spans="1:17" s="1" customFormat="1" ht="13.5" outlineLevel="1" x14ac:dyDescent="0.25">
      <c r="A170" s="110">
        <f t="shared" si="31"/>
        <v>167</v>
      </c>
      <c r="B170" s="75" t="s">
        <v>288</v>
      </c>
      <c r="C170" s="76" t="s">
        <v>22</v>
      </c>
      <c r="D170" s="76" t="s">
        <v>268</v>
      </c>
      <c r="E170" s="76" t="s">
        <v>289</v>
      </c>
      <c r="F170" s="76" t="s">
        <v>61</v>
      </c>
      <c r="G170" s="76" t="s">
        <v>52</v>
      </c>
      <c r="H170" s="76"/>
      <c r="I170" s="76" t="s">
        <v>24</v>
      </c>
      <c r="J170" s="76" t="s">
        <v>24</v>
      </c>
      <c r="K170" s="75"/>
      <c r="L170" s="75" t="s">
        <v>24</v>
      </c>
      <c r="M170" s="77">
        <v>400</v>
      </c>
      <c r="N170" s="78">
        <v>400</v>
      </c>
      <c r="O170" s="79">
        <v>400</v>
      </c>
      <c r="P170" s="80">
        <f t="shared" si="36"/>
        <v>0</v>
      </c>
      <c r="Q170" s="81">
        <f t="shared" si="30"/>
        <v>100</v>
      </c>
    </row>
    <row r="171" spans="1:17" s="1" customFormat="1" ht="27" outlineLevel="1" x14ac:dyDescent="0.25">
      <c r="A171" s="111">
        <f t="shared" si="31"/>
        <v>168</v>
      </c>
      <c r="B171" s="82" t="s">
        <v>290</v>
      </c>
      <c r="C171" s="76" t="s">
        <v>22</v>
      </c>
      <c r="D171" s="76" t="s">
        <v>268</v>
      </c>
      <c r="E171" s="76" t="s">
        <v>289</v>
      </c>
      <c r="F171" s="76" t="s">
        <v>61</v>
      </c>
      <c r="G171" s="76" t="s">
        <v>52</v>
      </c>
      <c r="H171" s="76"/>
      <c r="I171" s="76" t="s">
        <v>24</v>
      </c>
      <c r="J171" s="76" t="s">
        <v>24</v>
      </c>
      <c r="K171" s="75"/>
      <c r="L171" s="75" t="s">
        <v>24</v>
      </c>
      <c r="M171" s="77">
        <v>0</v>
      </c>
      <c r="N171" s="78">
        <v>188</v>
      </c>
      <c r="O171" s="79">
        <v>188</v>
      </c>
      <c r="P171" s="80">
        <f t="shared" si="36"/>
        <v>0</v>
      </c>
      <c r="Q171" s="81">
        <f t="shared" si="30"/>
        <v>100</v>
      </c>
    </row>
    <row r="172" spans="1:17" s="1" customFormat="1" ht="27" outlineLevel="1" x14ac:dyDescent="0.25">
      <c r="A172" s="111">
        <f t="shared" si="31"/>
        <v>169</v>
      </c>
      <c r="B172" s="82" t="s">
        <v>291</v>
      </c>
      <c r="C172" s="76" t="s">
        <v>22</v>
      </c>
      <c r="D172" s="76" t="s">
        <v>268</v>
      </c>
      <c r="E172" s="76" t="s">
        <v>289</v>
      </c>
      <c r="F172" s="76" t="s">
        <v>61</v>
      </c>
      <c r="G172" s="76" t="s">
        <v>52</v>
      </c>
      <c r="H172" s="76"/>
      <c r="I172" s="76" t="s">
        <v>24</v>
      </c>
      <c r="J172" s="76" t="s">
        <v>24</v>
      </c>
      <c r="K172" s="75"/>
      <c r="L172" s="75" t="s">
        <v>24</v>
      </c>
      <c r="M172" s="77">
        <v>1500</v>
      </c>
      <c r="N172" s="78">
        <v>1271</v>
      </c>
      <c r="O172" s="79">
        <v>1271</v>
      </c>
      <c r="P172" s="80">
        <f t="shared" si="36"/>
        <v>0</v>
      </c>
      <c r="Q172" s="81">
        <f t="shared" si="30"/>
        <v>100</v>
      </c>
    </row>
    <row r="173" spans="1:17" s="1" customFormat="1" ht="13.5" outlineLevel="1" x14ac:dyDescent="0.25">
      <c r="A173" s="110">
        <f t="shared" si="31"/>
        <v>170</v>
      </c>
      <c r="B173" s="75" t="s">
        <v>292</v>
      </c>
      <c r="C173" s="76" t="s">
        <v>22</v>
      </c>
      <c r="D173" s="76" t="s">
        <v>268</v>
      </c>
      <c r="E173" s="76" t="s">
        <v>289</v>
      </c>
      <c r="F173" s="76" t="s">
        <v>61</v>
      </c>
      <c r="G173" s="76" t="s">
        <v>52</v>
      </c>
      <c r="H173" s="76"/>
      <c r="I173" s="76" t="s">
        <v>24</v>
      </c>
      <c r="J173" s="76" t="s">
        <v>24</v>
      </c>
      <c r="K173" s="75"/>
      <c r="L173" s="75" t="s">
        <v>24</v>
      </c>
      <c r="M173" s="77">
        <v>0</v>
      </c>
      <c r="N173" s="78">
        <v>2068</v>
      </c>
      <c r="O173" s="79">
        <v>2067</v>
      </c>
      <c r="P173" s="80">
        <f t="shared" si="36"/>
        <v>-1</v>
      </c>
      <c r="Q173" s="81">
        <f t="shared" si="30"/>
        <v>99.951644100580268</v>
      </c>
    </row>
    <row r="174" spans="1:17" s="1" customFormat="1" ht="27" outlineLevel="1" x14ac:dyDescent="0.25">
      <c r="A174" s="111">
        <f t="shared" si="31"/>
        <v>171</v>
      </c>
      <c r="B174" s="82" t="s">
        <v>293</v>
      </c>
      <c r="C174" s="76" t="s">
        <v>22</v>
      </c>
      <c r="D174" s="76" t="s">
        <v>268</v>
      </c>
      <c r="E174" s="76" t="s">
        <v>294</v>
      </c>
      <c r="F174" s="76" t="s">
        <v>61</v>
      </c>
      <c r="G174" s="76" t="s">
        <v>52</v>
      </c>
      <c r="H174" s="76"/>
      <c r="I174" s="76" t="s">
        <v>24</v>
      </c>
      <c r="J174" s="76" t="s">
        <v>24</v>
      </c>
      <c r="K174" s="75"/>
      <c r="L174" s="75" t="s">
        <v>24</v>
      </c>
      <c r="M174" s="77">
        <v>1500</v>
      </c>
      <c r="N174" s="78">
        <v>1500</v>
      </c>
      <c r="O174" s="79">
        <v>782</v>
      </c>
      <c r="P174" s="80">
        <f t="shared" si="36"/>
        <v>-718</v>
      </c>
      <c r="Q174" s="81">
        <f t="shared" si="30"/>
        <v>52.133333333333333</v>
      </c>
    </row>
    <row r="175" spans="1:17" s="1" customFormat="1" ht="13.5" outlineLevel="1" x14ac:dyDescent="0.25">
      <c r="A175" s="110">
        <f t="shared" si="31"/>
        <v>172</v>
      </c>
      <c r="B175" s="75" t="s">
        <v>295</v>
      </c>
      <c r="C175" s="76" t="s">
        <v>22</v>
      </c>
      <c r="D175" s="76" t="s">
        <v>268</v>
      </c>
      <c r="E175" s="76" t="s">
        <v>294</v>
      </c>
      <c r="F175" s="76" t="s">
        <v>61</v>
      </c>
      <c r="G175" s="76" t="s">
        <v>52</v>
      </c>
      <c r="H175" s="76"/>
      <c r="I175" s="76" t="s">
        <v>24</v>
      </c>
      <c r="J175" s="76" t="s">
        <v>24</v>
      </c>
      <c r="K175" s="75"/>
      <c r="L175" s="75" t="s">
        <v>24</v>
      </c>
      <c r="M175" s="77">
        <v>660</v>
      </c>
      <c r="N175" s="78">
        <v>649</v>
      </c>
      <c r="O175" s="79">
        <v>649</v>
      </c>
      <c r="P175" s="80">
        <f t="shared" si="36"/>
        <v>0</v>
      </c>
      <c r="Q175" s="81">
        <f t="shared" si="30"/>
        <v>100</v>
      </c>
    </row>
    <row r="176" spans="1:17" s="1" customFormat="1" ht="27" outlineLevel="1" x14ac:dyDescent="0.25">
      <c r="A176" s="111">
        <f t="shared" si="31"/>
        <v>173</v>
      </c>
      <c r="B176" s="82" t="s">
        <v>296</v>
      </c>
      <c r="C176" s="76" t="s">
        <v>22</v>
      </c>
      <c r="D176" s="76" t="s">
        <v>268</v>
      </c>
      <c r="E176" s="76" t="s">
        <v>297</v>
      </c>
      <c r="F176" s="76" t="s">
        <v>61</v>
      </c>
      <c r="G176" s="76" t="s">
        <v>52</v>
      </c>
      <c r="H176" s="76"/>
      <c r="I176" s="76" t="s">
        <v>24</v>
      </c>
      <c r="J176" s="76" t="s">
        <v>24</v>
      </c>
      <c r="K176" s="75"/>
      <c r="L176" s="75" t="s">
        <v>24</v>
      </c>
      <c r="M176" s="77">
        <v>0</v>
      </c>
      <c r="N176" s="78">
        <v>283</v>
      </c>
      <c r="O176" s="79">
        <v>0</v>
      </c>
      <c r="P176" s="80">
        <f t="shared" si="36"/>
        <v>-283</v>
      </c>
      <c r="Q176" s="81">
        <f t="shared" si="30"/>
        <v>0</v>
      </c>
    </row>
    <row r="177" spans="1:17" s="1" customFormat="1" ht="27" outlineLevel="1" x14ac:dyDescent="0.25">
      <c r="A177" s="111">
        <f t="shared" si="31"/>
        <v>174</v>
      </c>
      <c r="B177" s="82" t="s">
        <v>298</v>
      </c>
      <c r="C177" s="76" t="s">
        <v>22</v>
      </c>
      <c r="D177" s="76" t="s">
        <v>268</v>
      </c>
      <c r="E177" s="76" t="s">
        <v>297</v>
      </c>
      <c r="F177" s="76" t="s">
        <v>61</v>
      </c>
      <c r="G177" s="76" t="s">
        <v>52</v>
      </c>
      <c r="H177" s="76"/>
      <c r="I177" s="76" t="s">
        <v>24</v>
      </c>
      <c r="J177" s="76" t="s">
        <v>24</v>
      </c>
      <c r="K177" s="75"/>
      <c r="L177" s="75" t="s">
        <v>24</v>
      </c>
      <c r="M177" s="77">
        <v>500</v>
      </c>
      <c r="N177" s="78">
        <v>500</v>
      </c>
      <c r="O177" s="79">
        <v>0</v>
      </c>
      <c r="P177" s="80">
        <f t="shared" si="36"/>
        <v>-500</v>
      </c>
      <c r="Q177" s="81">
        <f t="shared" si="30"/>
        <v>0</v>
      </c>
    </row>
    <row r="178" spans="1:17" s="1" customFormat="1" ht="40.5" outlineLevel="1" x14ac:dyDescent="0.25">
      <c r="A178" s="111">
        <f t="shared" si="31"/>
        <v>175</v>
      </c>
      <c r="B178" s="82" t="s">
        <v>299</v>
      </c>
      <c r="C178" s="76" t="s">
        <v>22</v>
      </c>
      <c r="D178" s="76" t="s">
        <v>268</v>
      </c>
      <c r="E178" s="76" t="s">
        <v>297</v>
      </c>
      <c r="F178" s="76" t="s">
        <v>61</v>
      </c>
      <c r="G178" s="76" t="s">
        <v>52</v>
      </c>
      <c r="H178" s="76"/>
      <c r="I178" s="76" t="s">
        <v>24</v>
      </c>
      <c r="J178" s="76" t="s">
        <v>24</v>
      </c>
      <c r="K178" s="75"/>
      <c r="L178" s="75" t="s">
        <v>24</v>
      </c>
      <c r="M178" s="77">
        <v>500</v>
      </c>
      <c r="N178" s="78">
        <v>500</v>
      </c>
      <c r="O178" s="79">
        <v>156</v>
      </c>
      <c r="P178" s="80">
        <f t="shared" si="36"/>
        <v>-344</v>
      </c>
      <c r="Q178" s="81">
        <f t="shared" si="30"/>
        <v>31.2</v>
      </c>
    </row>
    <row r="179" spans="1:17" s="1" customFormat="1" ht="27" outlineLevel="1" x14ac:dyDescent="0.25">
      <c r="A179" s="111">
        <f t="shared" si="31"/>
        <v>176</v>
      </c>
      <c r="B179" s="82" t="s">
        <v>300</v>
      </c>
      <c r="C179" s="76" t="s">
        <v>22</v>
      </c>
      <c r="D179" s="76" t="s">
        <v>268</v>
      </c>
      <c r="E179" s="76" t="s">
        <v>297</v>
      </c>
      <c r="F179" s="76" t="s">
        <v>61</v>
      </c>
      <c r="G179" s="76" t="s">
        <v>52</v>
      </c>
      <c r="H179" s="76"/>
      <c r="I179" s="76" t="s">
        <v>24</v>
      </c>
      <c r="J179" s="76" t="s">
        <v>24</v>
      </c>
      <c r="K179" s="75"/>
      <c r="L179" s="75" t="s">
        <v>24</v>
      </c>
      <c r="M179" s="77">
        <v>0</v>
      </c>
      <c r="N179" s="78">
        <v>3993</v>
      </c>
      <c r="O179" s="79">
        <v>3993</v>
      </c>
      <c r="P179" s="80">
        <f t="shared" si="36"/>
        <v>0</v>
      </c>
      <c r="Q179" s="81">
        <f t="shared" si="30"/>
        <v>100</v>
      </c>
    </row>
    <row r="180" spans="1:17" s="1" customFormat="1" ht="27" outlineLevel="1" x14ac:dyDescent="0.25">
      <c r="A180" s="111">
        <f t="shared" si="31"/>
        <v>177</v>
      </c>
      <c r="B180" s="82" t="s">
        <v>301</v>
      </c>
      <c r="C180" s="76" t="s">
        <v>22</v>
      </c>
      <c r="D180" s="76" t="s">
        <v>268</v>
      </c>
      <c r="E180" s="76" t="s">
        <v>297</v>
      </c>
      <c r="F180" s="76" t="s">
        <v>61</v>
      </c>
      <c r="G180" s="76" t="s">
        <v>52</v>
      </c>
      <c r="H180" s="76"/>
      <c r="I180" s="76" t="s">
        <v>24</v>
      </c>
      <c r="J180" s="76" t="s">
        <v>24</v>
      </c>
      <c r="K180" s="75"/>
      <c r="L180" s="75" t="s">
        <v>24</v>
      </c>
      <c r="M180" s="77">
        <v>250</v>
      </c>
      <c r="N180" s="78">
        <v>250</v>
      </c>
      <c r="O180" s="79">
        <v>250</v>
      </c>
      <c r="P180" s="80">
        <f t="shared" si="36"/>
        <v>0</v>
      </c>
      <c r="Q180" s="81">
        <f t="shared" si="30"/>
        <v>100</v>
      </c>
    </row>
    <row r="181" spans="1:17" s="1" customFormat="1" ht="13.5" outlineLevel="1" x14ac:dyDescent="0.25">
      <c r="A181" s="110">
        <f t="shared" si="31"/>
        <v>178</v>
      </c>
      <c r="B181" s="75" t="s">
        <v>302</v>
      </c>
      <c r="C181" s="76" t="s">
        <v>22</v>
      </c>
      <c r="D181" s="76" t="s">
        <v>268</v>
      </c>
      <c r="E181" s="76" t="s">
        <v>297</v>
      </c>
      <c r="F181" s="76" t="s">
        <v>61</v>
      </c>
      <c r="G181" s="76" t="s">
        <v>52</v>
      </c>
      <c r="H181" s="76"/>
      <c r="I181" s="76" t="s">
        <v>24</v>
      </c>
      <c r="J181" s="76" t="s">
        <v>24</v>
      </c>
      <c r="K181" s="75"/>
      <c r="L181" s="75" t="s">
        <v>24</v>
      </c>
      <c r="M181" s="77">
        <v>200</v>
      </c>
      <c r="N181" s="78">
        <v>507</v>
      </c>
      <c r="O181" s="79">
        <v>373</v>
      </c>
      <c r="P181" s="80">
        <f t="shared" si="36"/>
        <v>-134</v>
      </c>
      <c r="Q181" s="81">
        <f t="shared" si="30"/>
        <v>73.570019723865869</v>
      </c>
    </row>
    <row r="182" spans="1:17" s="1" customFormat="1" ht="13.5" outlineLevel="1" x14ac:dyDescent="0.25">
      <c r="A182" s="110">
        <f t="shared" si="31"/>
        <v>179</v>
      </c>
      <c r="B182" s="75" t="s">
        <v>303</v>
      </c>
      <c r="C182" s="76" t="s">
        <v>22</v>
      </c>
      <c r="D182" s="76" t="s">
        <v>268</v>
      </c>
      <c r="E182" s="76" t="s">
        <v>297</v>
      </c>
      <c r="F182" s="76" t="s">
        <v>61</v>
      </c>
      <c r="G182" s="76" t="s">
        <v>52</v>
      </c>
      <c r="H182" s="76"/>
      <c r="I182" s="76" t="s">
        <v>24</v>
      </c>
      <c r="J182" s="76" t="s">
        <v>24</v>
      </c>
      <c r="K182" s="75"/>
      <c r="L182" s="75" t="s">
        <v>24</v>
      </c>
      <c r="M182" s="77">
        <v>0</v>
      </c>
      <c r="N182" s="78">
        <v>97</v>
      </c>
      <c r="O182" s="79">
        <v>97</v>
      </c>
      <c r="P182" s="80">
        <f t="shared" si="36"/>
        <v>0</v>
      </c>
      <c r="Q182" s="81">
        <f t="shared" si="30"/>
        <v>100</v>
      </c>
    </row>
    <row r="183" spans="1:17" s="1" customFormat="1" ht="27" outlineLevel="1" x14ac:dyDescent="0.25">
      <c r="A183" s="111">
        <f t="shared" si="31"/>
        <v>180</v>
      </c>
      <c r="B183" s="82" t="s">
        <v>304</v>
      </c>
      <c r="C183" s="76" t="s">
        <v>22</v>
      </c>
      <c r="D183" s="76" t="s">
        <v>268</v>
      </c>
      <c r="E183" s="76" t="s">
        <v>305</v>
      </c>
      <c r="F183" s="76" t="s">
        <v>61</v>
      </c>
      <c r="G183" s="76" t="s">
        <v>52</v>
      </c>
      <c r="H183" s="76"/>
      <c r="I183" s="76" t="s">
        <v>24</v>
      </c>
      <c r="J183" s="76" t="s">
        <v>24</v>
      </c>
      <c r="K183" s="75"/>
      <c r="L183" s="75" t="s">
        <v>24</v>
      </c>
      <c r="M183" s="77">
        <v>1853</v>
      </c>
      <c r="N183" s="78">
        <v>1853</v>
      </c>
      <c r="O183" s="79">
        <v>0</v>
      </c>
      <c r="P183" s="80">
        <f t="shared" si="36"/>
        <v>-1853</v>
      </c>
      <c r="Q183" s="81">
        <f t="shared" si="30"/>
        <v>0</v>
      </c>
    </row>
    <row r="184" spans="1:17" s="1" customFormat="1" ht="27" outlineLevel="1" x14ac:dyDescent="0.25">
      <c r="A184" s="111">
        <f t="shared" si="31"/>
        <v>181</v>
      </c>
      <c r="B184" s="82" t="s">
        <v>306</v>
      </c>
      <c r="C184" s="76" t="s">
        <v>22</v>
      </c>
      <c r="D184" s="76" t="s">
        <v>268</v>
      </c>
      <c r="E184" s="76" t="s">
        <v>277</v>
      </c>
      <c r="F184" s="76" t="s">
        <v>61</v>
      </c>
      <c r="G184" s="76" t="s">
        <v>256</v>
      </c>
      <c r="H184" s="76" t="s">
        <v>307</v>
      </c>
      <c r="I184" s="76" t="s">
        <v>24</v>
      </c>
      <c r="J184" s="76" t="s">
        <v>24</v>
      </c>
      <c r="K184" s="75"/>
      <c r="L184" s="75" t="s">
        <v>24</v>
      </c>
      <c r="M184" s="77">
        <v>0</v>
      </c>
      <c r="N184" s="78">
        <v>901</v>
      </c>
      <c r="O184" s="79">
        <v>901</v>
      </c>
      <c r="P184" s="80">
        <f t="shared" si="36"/>
        <v>0</v>
      </c>
      <c r="Q184" s="81">
        <f t="shared" si="30"/>
        <v>100</v>
      </c>
    </row>
    <row r="185" spans="1:17" s="1" customFormat="1" ht="27" outlineLevel="1" x14ac:dyDescent="0.25">
      <c r="A185" s="111">
        <f t="shared" si="31"/>
        <v>182</v>
      </c>
      <c r="B185" s="82" t="s">
        <v>308</v>
      </c>
      <c r="C185" s="76" t="s">
        <v>22</v>
      </c>
      <c r="D185" s="76" t="s">
        <v>268</v>
      </c>
      <c r="E185" s="76" t="s">
        <v>279</v>
      </c>
      <c r="F185" s="76" t="s">
        <v>61</v>
      </c>
      <c r="G185" s="76" t="s">
        <v>256</v>
      </c>
      <c r="H185" s="76" t="s">
        <v>307</v>
      </c>
      <c r="I185" s="76" t="s">
        <v>24</v>
      </c>
      <c r="J185" s="76" t="s">
        <v>24</v>
      </c>
      <c r="K185" s="75"/>
      <c r="L185" s="75" t="s">
        <v>24</v>
      </c>
      <c r="M185" s="77">
        <v>0</v>
      </c>
      <c r="N185" s="78">
        <v>280</v>
      </c>
      <c r="O185" s="79">
        <v>280</v>
      </c>
      <c r="P185" s="80">
        <f t="shared" si="36"/>
        <v>0</v>
      </c>
      <c r="Q185" s="81">
        <f t="shared" si="30"/>
        <v>100</v>
      </c>
    </row>
    <row r="186" spans="1:17" s="1" customFormat="1" ht="13.5" outlineLevel="1" x14ac:dyDescent="0.25">
      <c r="A186" s="110">
        <f t="shared" si="31"/>
        <v>183</v>
      </c>
      <c r="B186" s="75" t="s">
        <v>309</v>
      </c>
      <c r="C186" s="76" t="s">
        <v>22</v>
      </c>
      <c r="D186" s="76" t="s">
        <v>268</v>
      </c>
      <c r="E186" s="76" t="s">
        <v>289</v>
      </c>
      <c r="F186" s="76" t="s">
        <v>61</v>
      </c>
      <c r="G186" s="76" t="s">
        <v>256</v>
      </c>
      <c r="H186" s="76" t="s">
        <v>307</v>
      </c>
      <c r="I186" s="76" t="s">
        <v>24</v>
      </c>
      <c r="J186" s="76" t="s">
        <v>24</v>
      </c>
      <c r="K186" s="75"/>
      <c r="L186" s="75" t="s">
        <v>24</v>
      </c>
      <c r="M186" s="77">
        <v>0</v>
      </c>
      <c r="N186" s="78">
        <v>100</v>
      </c>
      <c r="O186" s="79">
        <v>100</v>
      </c>
      <c r="P186" s="80">
        <f t="shared" si="36"/>
        <v>0</v>
      </c>
      <c r="Q186" s="81">
        <f t="shared" si="30"/>
        <v>100</v>
      </c>
    </row>
    <row r="187" spans="1:17" s="1" customFormat="1" ht="13.5" outlineLevel="1" x14ac:dyDescent="0.25">
      <c r="A187" s="110">
        <f t="shared" si="31"/>
        <v>184</v>
      </c>
      <c r="B187" s="75" t="s">
        <v>310</v>
      </c>
      <c r="C187" s="76" t="s">
        <v>22</v>
      </c>
      <c r="D187" s="76" t="s">
        <v>268</v>
      </c>
      <c r="E187" s="76" t="s">
        <v>275</v>
      </c>
      <c r="F187" s="76" t="s">
        <v>61</v>
      </c>
      <c r="G187" s="76" t="s">
        <v>256</v>
      </c>
      <c r="H187" s="76" t="s">
        <v>311</v>
      </c>
      <c r="I187" s="76" t="s">
        <v>24</v>
      </c>
      <c r="J187" s="76" t="s">
        <v>24</v>
      </c>
      <c r="K187" s="75"/>
      <c r="L187" s="75" t="s">
        <v>24</v>
      </c>
      <c r="M187" s="77">
        <v>0</v>
      </c>
      <c r="N187" s="78">
        <v>232</v>
      </c>
      <c r="O187" s="79">
        <v>232</v>
      </c>
      <c r="P187" s="80">
        <f t="shared" si="36"/>
        <v>0</v>
      </c>
      <c r="Q187" s="81">
        <f t="shared" si="30"/>
        <v>100</v>
      </c>
    </row>
    <row r="188" spans="1:17" s="1" customFormat="1" ht="13.5" outlineLevel="1" x14ac:dyDescent="0.25">
      <c r="A188" s="110">
        <f t="shared" si="31"/>
        <v>185</v>
      </c>
      <c r="B188" s="75" t="s">
        <v>312</v>
      </c>
      <c r="C188" s="76" t="s">
        <v>22</v>
      </c>
      <c r="D188" s="76" t="s">
        <v>268</v>
      </c>
      <c r="E188" s="76" t="s">
        <v>294</v>
      </c>
      <c r="F188" s="76" t="s">
        <v>61</v>
      </c>
      <c r="G188" s="76" t="s">
        <v>256</v>
      </c>
      <c r="H188" s="76" t="s">
        <v>313</v>
      </c>
      <c r="I188" s="76" t="s">
        <v>24</v>
      </c>
      <c r="J188" s="76" t="s">
        <v>24</v>
      </c>
      <c r="K188" s="75"/>
      <c r="L188" s="75" t="s">
        <v>24</v>
      </c>
      <c r="M188" s="77">
        <v>0</v>
      </c>
      <c r="N188" s="78">
        <v>62</v>
      </c>
      <c r="O188" s="79">
        <v>62</v>
      </c>
      <c r="P188" s="80">
        <f t="shared" si="36"/>
        <v>0</v>
      </c>
      <c r="Q188" s="81">
        <f t="shared" si="30"/>
        <v>100</v>
      </c>
    </row>
    <row r="189" spans="1:17" s="1" customFormat="1" ht="13.5" outlineLevel="1" x14ac:dyDescent="0.25">
      <c r="A189" s="110">
        <f t="shared" si="31"/>
        <v>186</v>
      </c>
      <c r="B189" s="75" t="s">
        <v>314</v>
      </c>
      <c r="C189" s="76" t="s">
        <v>22</v>
      </c>
      <c r="D189" s="76" t="s">
        <v>268</v>
      </c>
      <c r="E189" s="76" t="s">
        <v>305</v>
      </c>
      <c r="F189" s="76" t="s">
        <v>61</v>
      </c>
      <c r="G189" s="76" t="s">
        <v>256</v>
      </c>
      <c r="H189" s="76" t="s">
        <v>313</v>
      </c>
      <c r="I189" s="76" t="s">
        <v>24</v>
      </c>
      <c r="J189" s="76" t="s">
        <v>24</v>
      </c>
      <c r="K189" s="75"/>
      <c r="L189" s="75" t="s">
        <v>24</v>
      </c>
      <c r="M189" s="77">
        <v>0</v>
      </c>
      <c r="N189" s="78">
        <v>70</v>
      </c>
      <c r="O189" s="79">
        <v>70</v>
      </c>
      <c r="P189" s="80">
        <f t="shared" si="36"/>
        <v>0</v>
      </c>
      <c r="Q189" s="81">
        <f t="shared" si="30"/>
        <v>100</v>
      </c>
    </row>
    <row r="190" spans="1:17" s="1" customFormat="1" ht="13.5" outlineLevel="1" x14ac:dyDescent="0.25">
      <c r="A190" s="110">
        <f t="shared" si="31"/>
        <v>187</v>
      </c>
      <c r="B190" s="75" t="s">
        <v>315</v>
      </c>
      <c r="C190" s="76" t="s">
        <v>22</v>
      </c>
      <c r="D190" s="76" t="s">
        <v>268</v>
      </c>
      <c r="E190" s="76" t="s">
        <v>294</v>
      </c>
      <c r="F190" s="76" t="s">
        <v>61</v>
      </c>
      <c r="G190" s="76" t="s">
        <v>256</v>
      </c>
      <c r="H190" s="76" t="s">
        <v>316</v>
      </c>
      <c r="I190" s="76" t="s">
        <v>24</v>
      </c>
      <c r="J190" s="76" t="s">
        <v>24</v>
      </c>
      <c r="K190" s="75"/>
      <c r="L190" s="75" t="s">
        <v>24</v>
      </c>
      <c r="M190" s="77">
        <v>0</v>
      </c>
      <c r="N190" s="78">
        <v>141</v>
      </c>
      <c r="O190" s="79">
        <v>141</v>
      </c>
      <c r="P190" s="80">
        <f t="shared" si="36"/>
        <v>0</v>
      </c>
      <c r="Q190" s="81">
        <f t="shared" si="30"/>
        <v>100</v>
      </c>
    </row>
    <row r="191" spans="1:17" s="1" customFormat="1" ht="27" outlineLevel="1" x14ac:dyDescent="0.25">
      <c r="A191" s="111">
        <f t="shared" si="31"/>
        <v>188</v>
      </c>
      <c r="B191" s="82" t="s">
        <v>317</v>
      </c>
      <c r="C191" s="76" t="s">
        <v>22</v>
      </c>
      <c r="D191" s="76" t="s">
        <v>268</v>
      </c>
      <c r="E191" s="76" t="s">
        <v>305</v>
      </c>
      <c r="F191" s="76" t="s">
        <v>61</v>
      </c>
      <c r="G191" s="76" t="s">
        <v>256</v>
      </c>
      <c r="H191" s="76" t="s">
        <v>316</v>
      </c>
      <c r="I191" s="76" t="s">
        <v>24</v>
      </c>
      <c r="J191" s="76" t="s">
        <v>24</v>
      </c>
      <c r="K191" s="75"/>
      <c r="L191" s="75" t="s">
        <v>24</v>
      </c>
      <c r="M191" s="77">
        <v>0</v>
      </c>
      <c r="N191" s="78">
        <v>79</v>
      </c>
      <c r="O191" s="79">
        <v>79</v>
      </c>
      <c r="P191" s="80">
        <f t="shared" si="36"/>
        <v>0</v>
      </c>
      <c r="Q191" s="81">
        <f t="shared" si="30"/>
        <v>100</v>
      </c>
    </row>
    <row r="192" spans="1:17" s="1" customFormat="1" ht="27" outlineLevel="1" x14ac:dyDescent="0.25">
      <c r="A192" s="111">
        <f t="shared" si="31"/>
        <v>189</v>
      </c>
      <c r="B192" s="82" t="s">
        <v>318</v>
      </c>
      <c r="C192" s="76" t="s">
        <v>22</v>
      </c>
      <c r="D192" s="76" t="s">
        <v>268</v>
      </c>
      <c r="E192" s="76" t="s">
        <v>289</v>
      </c>
      <c r="F192" s="76" t="s">
        <v>61</v>
      </c>
      <c r="G192" s="76" t="s">
        <v>256</v>
      </c>
      <c r="H192" s="76" t="s">
        <v>319</v>
      </c>
      <c r="I192" s="76" t="s">
        <v>69</v>
      </c>
      <c r="J192" s="76" t="s">
        <v>72</v>
      </c>
      <c r="K192" s="75"/>
      <c r="L192" s="75" t="s">
        <v>24</v>
      </c>
      <c r="M192" s="77">
        <v>0</v>
      </c>
      <c r="N192" s="78">
        <v>161</v>
      </c>
      <c r="O192" s="79">
        <v>161</v>
      </c>
      <c r="P192" s="80">
        <f t="shared" si="36"/>
        <v>0</v>
      </c>
      <c r="Q192" s="81">
        <f t="shared" si="30"/>
        <v>100</v>
      </c>
    </row>
    <row r="193" spans="1:18" s="1" customFormat="1" ht="13.5" outlineLevel="1" x14ac:dyDescent="0.25">
      <c r="A193" s="110">
        <f t="shared" si="31"/>
        <v>190</v>
      </c>
      <c r="B193" s="75" t="s">
        <v>320</v>
      </c>
      <c r="C193" s="76" t="s">
        <v>22</v>
      </c>
      <c r="D193" s="76" t="s">
        <v>268</v>
      </c>
      <c r="E193" s="76" t="s">
        <v>269</v>
      </c>
      <c r="F193" s="76" t="s">
        <v>270</v>
      </c>
      <c r="G193" s="76" t="s">
        <v>256</v>
      </c>
      <c r="H193" s="76" t="s">
        <v>321</v>
      </c>
      <c r="I193" s="76" t="s">
        <v>24</v>
      </c>
      <c r="J193" s="76" t="s">
        <v>24</v>
      </c>
      <c r="K193" s="75"/>
      <c r="L193" s="75" t="s">
        <v>24</v>
      </c>
      <c r="M193" s="77">
        <v>0</v>
      </c>
      <c r="N193" s="78">
        <v>98</v>
      </c>
      <c r="O193" s="79">
        <v>98</v>
      </c>
      <c r="P193" s="80">
        <f t="shared" si="36"/>
        <v>0</v>
      </c>
      <c r="Q193" s="81">
        <f t="shared" ref="Q193:Q256" si="37">O193/N193*100</f>
        <v>100</v>
      </c>
    </row>
    <row r="194" spans="1:18" s="40" customFormat="1" ht="14.25" customHeight="1" x14ac:dyDescent="0.25">
      <c r="A194" s="120">
        <f t="shared" si="31"/>
        <v>191</v>
      </c>
      <c r="B194" s="66" t="s">
        <v>322</v>
      </c>
      <c r="C194" s="67"/>
      <c r="D194" s="67"/>
      <c r="E194" s="67"/>
      <c r="F194" s="67"/>
      <c r="G194" s="67"/>
      <c r="H194" s="67"/>
      <c r="I194" s="67"/>
      <c r="J194" s="67"/>
      <c r="K194" s="68"/>
      <c r="L194" s="68"/>
      <c r="M194" s="70">
        <f>SUM(M196:M295)</f>
        <v>32081</v>
      </c>
      <c r="N194" s="70">
        <f t="shared" ref="N194:P194" si="38">SUM(N196:N295)</f>
        <v>263063</v>
      </c>
      <c r="O194" s="70">
        <f t="shared" si="38"/>
        <v>64166</v>
      </c>
      <c r="P194" s="71">
        <f t="shared" si="38"/>
        <v>-198897</v>
      </c>
      <c r="Q194" s="69">
        <f t="shared" si="37"/>
        <v>24.391875710381164</v>
      </c>
      <c r="R194" s="39"/>
    </row>
    <row r="195" spans="1:18" s="40" customFormat="1" ht="14.25" customHeight="1" x14ac:dyDescent="0.25">
      <c r="A195" s="121">
        <f t="shared" si="31"/>
        <v>192</v>
      </c>
      <c r="B195" s="72" t="s">
        <v>13</v>
      </c>
      <c r="C195" s="73"/>
      <c r="D195" s="73"/>
      <c r="E195" s="73"/>
      <c r="F195" s="73"/>
      <c r="G195" s="73"/>
      <c r="H195" s="73"/>
      <c r="I195" s="73"/>
      <c r="J195" s="73"/>
      <c r="K195" s="74"/>
      <c r="L195" s="74"/>
      <c r="M195" s="25">
        <f>SUM(M196:M295)</f>
        <v>32081</v>
      </c>
      <c r="N195" s="25">
        <f t="shared" ref="N195:P195" si="39">SUM(N196:N295)</f>
        <v>263063</v>
      </c>
      <c r="O195" s="25">
        <f t="shared" si="39"/>
        <v>64166</v>
      </c>
      <c r="P195" s="26">
        <f t="shared" si="39"/>
        <v>-198897</v>
      </c>
      <c r="Q195" s="24">
        <f t="shared" si="37"/>
        <v>24.391875710381164</v>
      </c>
      <c r="R195" s="39"/>
    </row>
    <row r="196" spans="1:18" s="1" customFormat="1" ht="27" outlineLevel="1" x14ac:dyDescent="0.25">
      <c r="A196" s="111">
        <f t="shared" si="31"/>
        <v>193</v>
      </c>
      <c r="B196" s="82" t="s">
        <v>323</v>
      </c>
      <c r="C196" s="76" t="s">
        <v>22</v>
      </c>
      <c r="D196" s="76" t="s">
        <v>324</v>
      </c>
      <c r="E196" s="76" t="s">
        <v>325</v>
      </c>
      <c r="F196" s="76" t="s">
        <v>326</v>
      </c>
      <c r="G196" s="76" t="s">
        <v>52</v>
      </c>
      <c r="H196" s="76"/>
      <c r="I196" s="76" t="s">
        <v>24</v>
      </c>
      <c r="J196" s="76" t="s">
        <v>24</v>
      </c>
      <c r="K196" s="75"/>
      <c r="L196" s="75" t="s">
        <v>24</v>
      </c>
      <c r="M196" s="77">
        <v>0</v>
      </c>
      <c r="N196" s="78">
        <v>603</v>
      </c>
      <c r="O196" s="79">
        <v>603</v>
      </c>
      <c r="P196" s="80">
        <f t="shared" ref="P196:P259" si="40">O196-N196</f>
        <v>0</v>
      </c>
      <c r="Q196" s="81">
        <f t="shared" si="37"/>
        <v>100</v>
      </c>
    </row>
    <row r="197" spans="1:18" s="1" customFormat="1" ht="27" outlineLevel="1" x14ac:dyDescent="0.25">
      <c r="A197" s="111">
        <f t="shared" ref="A197:A260" si="41">1+A196</f>
        <v>194</v>
      </c>
      <c r="B197" s="82" t="s">
        <v>327</v>
      </c>
      <c r="C197" s="76" t="s">
        <v>22</v>
      </c>
      <c r="D197" s="76" t="s">
        <v>324</v>
      </c>
      <c r="E197" s="76" t="s">
        <v>325</v>
      </c>
      <c r="F197" s="76" t="s">
        <v>326</v>
      </c>
      <c r="G197" s="76" t="s">
        <v>52</v>
      </c>
      <c r="H197" s="76"/>
      <c r="I197" s="76" t="s">
        <v>24</v>
      </c>
      <c r="J197" s="76" t="s">
        <v>24</v>
      </c>
      <c r="K197" s="75"/>
      <c r="L197" s="75" t="s">
        <v>24</v>
      </c>
      <c r="M197" s="77">
        <v>18150</v>
      </c>
      <c r="N197" s="78">
        <v>18150</v>
      </c>
      <c r="O197" s="79">
        <v>2717</v>
      </c>
      <c r="P197" s="80">
        <f t="shared" si="40"/>
        <v>-15433</v>
      </c>
      <c r="Q197" s="81">
        <f t="shared" si="37"/>
        <v>14.969696969696969</v>
      </c>
    </row>
    <row r="198" spans="1:18" s="1" customFormat="1" ht="27" outlineLevel="1" x14ac:dyDescent="0.25">
      <c r="A198" s="111">
        <f t="shared" si="41"/>
        <v>195</v>
      </c>
      <c r="B198" s="82" t="s">
        <v>328</v>
      </c>
      <c r="C198" s="76" t="s">
        <v>22</v>
      </c>
      <c r="D198" s="76" t="s">
        <v>324</v>
      </c>
      <c r="E198" s="76" t="s">
        <v>329</v>
      </c>
      <c r="F198" s="76" t="s">
        <v>326</v>
      </c>
      <c r="G198" s="76" t="s">
        <v>52</v>
      </c>
      <c r="H198" s="76"/>
      <c r="I198" s="76" t="s">
        <v>24</v>
      </c>
      <c r="J198" s="76" t="s">
        <v>24</v>
      </c>
      <c r="K198" s="75"/>
      <c r="L198" s="75" t="s">
        <v>24</v>
      </c>
      <c r="M198" s="77">
        <v>2500</v>
      </c>
      <c r="N198" s="78">
        <v>2500</v>
      </c>
      <c r="O198" s="79">
        <v>28</v>
      </c>
      <c r="P198" s="80">
        <f t="shared" si="40"/>
        <v>-2472</v>
      </c>
      <c r="Q198" s="81">
        <f t="shared" si="37"/>
        <v>1.1199999999999999</v>
      </c>
    </row>
    <row r="199" spans="1:18" s="1" customFormat="1" ht="27" outlineLevel="1" x14ac:dyDescent="0.25">
      <c r="A199" s="111">
        <f t="shared" si="41"/>
        <v>196</v>
      </c>
      <c r="B199" s="82" t="s">
        <v>330</v>
      </c>
      <c r="C199" s="76" t="s">
        <v>22</v>
      </c>
      <c r="D199" s="76" t="s">
        <v>324</v>
      </c>
      <c r="E199" s="76" t="s">
        <v>329</v>
      </c>
      <c r="F199" s="76" t="s">
        <v>326</v>
      </c>
      <c r="G199" s="76" t="s">
        <v>52</v>
      </c>
      <c r="H199" s="76"/>
      <c r="I199" s="76" t="s">
        <v>24</v>
      </c>
      <c r="J199" s="76" t="s">
        <v>24</v>
      </c>
      <c r="K199" s="75"/>
      <c r="L199" s="75" t="s">
        <v>24</v>
      </c>
      <c r="M199" s="77">
        <v>0</v>
      </c>
      <c r="N199" s="78">
        <v>120</v>
      </c>
      <c r="O199" s="79">
        <v>120</v>
      </c>
      <c r="P199" s="80">
        <f t="shared" si="40"/>
        <v>0</v>
      </c>
      <c r="Q199" s="81">
        <f t="shared" si="37"/>
        <v>100</v>
      </c>
    </row>
    <row r="200" spans="1:18" s="1" customFormat="1" ht="27" outlineLevel="1" x14ac:dyDescent="0.25">
      <c r="A200" s="111">
        <f t="shared" si="41"/>
        <v>197</v>
      </c>
      <c r="B200" s="82" t="s">
        <v>331</v>
      </c>
      <c r="C200" s="76" t="s">
        <v>22</v>
      </c>
      <c r="D200" s="76" t="s">
        <v>324</v>
      </c>
      <c r="E200" s="76" t="s">
        <v>329</v>
      </c>
      <c r="F200" s="76" t="s">
        <v>326</v>
      </c>
      <c r="G200" s="76" t="s">
        <v>52</v>
      </c>
      <c r="H200" s="76"/>
      <c r="I200" s="76" t="s">
        <v>24</v>
      </c>
      <c r="J200" s="76" t="s">
        <v>24</v>
      </c>
      <c r="K200" s="75"/>
      <c r="L200" s="75" t="s">
        <v>24</v>
      </c>
      <c r="M200" s="77">
        <v>0</v>
      </c>
      <c r="N200" s="78">
        <v>577</v>
      </c>
      <c r="O200" s="79">
        <v>577</v>
      </c>
      <c r="P200" s="80">
        <f t="shared" si="40"/>
        <v>0</v>
      </c>
      <c r="Q200" s="81">
        <f t="shared" si="37"/>
        <v>100</v>
      </c>
    </row>
    <row r="201" spans="1:18" s="1" customFormat="1" ht="27" outlineLevel="1" x14ac:dyDescent="0.25">
      <c r="A201" s="111">
        <f t="shared" si="41"/>
        <v>198</v>
      </c>
      <c r="B201" s="82" t="s">
        <v>332</v>
      </c>
      <c r="C201" s="76" t="s">
        <v>22</v>
      </c>
      <c r="D201" s="76" t="s">
        <v>324</v>
      </c>
      <c r="E201" s="76" t="s">
        <v>329</v>
      </c>
      <c r="F201" s="76" t="s">
        <v>326</v>
      </c>
      <c r="G201" s="76" t="s">
        <v>52</v>
      </c>
      <c r="H201" s="76"/>
      <c r="I201" s="76" t="s">
        <v>24</v>
      </c>
      <c r="J201" s="76" t="s">
        <v>24</v>
      </c>
      <c r="K201" s="75"/>
      <c r="L201" s="75" t="s">
        <v>24</v>
      </c>
      <c r="M201" s="77">
        <v>0</v>
      </c>
      <c r="N201" s="78">
        <v>2813</v>
      </c>
      <c r="O201" s="79">
        <v>2813</v>
      </c>
      <c r="P201" s="80">
        <f t="shared" si="40"/>
        <v>0</v>
      </c>
      <c r="Q201" s="81">
        <f t="shared" si="37"/>
        <v>100</v>
      </c>
    </row>
    <row r="202" spans="1:18" s="1" customFormat="1" ht="27" outlineLevel="1" x14ac:dyDescent="0.25">
      <c r="A202" s="111">
        <f t="shared" si="41"/>
        <v>199</v>
      </c>
      <c r="B202" s="82" t="s">
        <v>333</v>
      </c>
      <c r="C202" s="76" t="s">
        <v>22</v>
      </c>
      <c r="D202" s="76" t="s">
        <v>324</v>
      </c>
      <c r="E202" s="76" t="s">
        <v>329</v>
      </c>
      <c r="F202" s="76" t="s">
        <v>326</v>
      </c>
      <c r="G202" s="76" t="s">
        <v>52</v>
      </c>
      <c r="H202" s="76"/>
      <c r="I202" s="76" t="s">
        <v>24</v>
      </c>
      <c r="J202" s="76" t="s">
        <v>24</v>
      </c>
      <c r="K202" s="75"/>
      <c r="L202" s="75" t="s">
        <v>24</v>
      </c>
      <c r="M202" s="77">
        <v>0</v>
      </c>
      <c r="N202" s="78">
        <v>163</v>
      </c>
      <c r="O202" s="79">
        <v>163</v>
      </c>
      <c r="P202" s="80">
        <f t="shared" si="40"/>
        <v>0</v>
      </c>
      <c r="Q202" s="81">
        <f t="shared" si="37"/>
        <v>100</v>
      </c>
    </row>
    <row r="203" spans="1:18" s="1" customFormat="1" ht="27.75" customHeight="1" outlineLevel="1" x14ac:dyDescent="0.25">
      <c r="A203" s="111">
        <f t="shared" si="41"/>
        <v>200</v>
      </c>
      <c r="B203" s="82" t="s">
        <v>334</v>
      </c>
      <c r="C203" s="76" t="s">
        <v>22</v>
      </c>
      <c r="D203" s="76" t="s">
        <v>324</v>
      </c>
      <c r="E203" s="76" t="s">
        <v>329</v>
      </c>
      <c r="F203" s="76" t="s">
        <v>326</v>
      </c>
      <c r="G203" s="76" t="s">
        <v>52</v>
      </c>
      <c r="H203" s="76"/>
      <c r="I203" s="76" t="s">
        <v>24</v>
      </c>
      <c r="J203" s="76" t="s">
        <v>24</v>
      </c>
      <c r="K203" s="75"/>
      <c r="L203" s="75" t="s">
        <v>24</v>
      </c>
      <c r="M203" s="77">
        <v>0</v>
      </c>
      <c r="N203" s="78">
        <v>1000</v>
      </c>
      <c r="O203" s="79">
        <v>24</v>
      </c>
      <c r="P203" s="80">
        <f t="shared" si="40"/>
        <v>-976</v>
      </c>
      <c r="Q203" s="81">
        <f t="shared" si="37"/>
        <v>2.4</v>
      </c>
    </row>
    <row r="204" spans="1:18" s="1" customFormat="1" ht="27" outlineLevel="1" x14ac:dyDescent="0.25">
      <c r="A204" s="111">
        <f t="shared" si="41"/>
        <v>201</v>
      </c>
      <c r="B204" s="82" t="s">
        <v>335</v>
      </c>
      <c r="C204" s="76" t="s">
        <v>22</v>
      </c>
      <c r="D204" s="76" t="s">
        <v>324</v>
      </c>
      <c r="E204" s="76" t="s">
        <v>329</v>
      </c>
      <c r="F204" s="76" t="s">
        <v>326</v>
      </c>
      <c r="G204" s="76" t="s">
        <v>52</v>
      </c>
      <c r="H204" s="76"/>
      <c r="I204" s="76" t="s">
        <v>24</v>
      </c>
      <c r="J204" s="76" t="s">
        <v>24</v>
      </c>
      <c r="K204" s="75"/>
      <c r="L204" s="75" t="s">
        <v>24</v>
      </c>
      <c r="M204" s="77">
        <v>0</v>
      </c>
      <c r="N204" s="78">
        <v>560</v>
      </c>
      <c r="O204" s="79">
        <v>560</v>
      </c>
      <c r="P204" s="80">
        <f t="shared" si="40"/>
        <v>0</v>
      </c>
      <c r="Q204" s="81">
        <f t="shared" si="37"/>
        <v>100</v>
      </c>
    </row>
    <row r="205" spans="1:18" s="1" customFormat="1" ht="27" outlineLevel="1" x14ac:dyDescent="0.25">
      <c r="A205" s="111">
        <f t="shared" si="41"/>
        <v>202</v>
      </c>
      <c r="B205" s="82" t="s">
        <v>336</v>
      </c>
      <c r="C205" s="76" t="s">
        <v>22</v>
      </c>
      <c r="D205" s="76" t="s">
        <v>324</v>
      </c>
      <c r="E205" s="76" t="s">
        <v>329</v>
      </c>
      <c r="F205" s="76" t="s">
        <v>326</v>
      </c>
      <c r="G205" s="76" t="s">
        <v>52</v>
      </c>
      <c r="H205" s="76"/>
      <c r="I205" s="76" t="s">
        <v>24</v>
      </c>
      <c r="J205" s="76" t="s">
        <v>24</v>
      </c>
      <c r="K205" s="75"/>
      <c r="L205" s="75" t="s">
        <v>24</v>
      </c>
      <c r="M205" s="77">
        <v>0</v>
      </c>
      <c r="N205" s="78">
        <v>1891</v>
      </c>
      <c r="O205" s="79">
        <v>855</v>
      </c>
      <c r="P205" s="80">
        <f t="shared" si="40"/>
        <v>-1036</v>
      </c>
      <c r="Q205" s="81">
        <f t="shared" si="37"/>
        <v>45.214172395557902</v>
      </c>
    </row>
    <row r="206" spans="1:18" s="1" customFormat="1" ht="27" outlineLevel="1" x14ac:dyDescent="0.25">
      <c r="A206" s="111">
        <f t="shared" si="41"/>
        <v>203</v>
      </c>
      <c r="B206" s="82" t="s">
        <v>337</v>
      </c>
      <c r="C206" s="76" t="s">
        <v>22</v>
      </c>
      <c r="D206" s="76" t="s">
        <v>324</v>
      </c>
      <c r="E206" s="76" t="s">
        <v>329</v>
      </c>
      <c r="F206" s="76" t="s">
        <v>326</v>
      </c>
      <c r="G206" s="76" t="s">
        <v>52</v>
      </c>
      <c r="H206" s="76"/>
      <c r="I206" s="76" t="s">
        <v>24</v>
      </c>
      <c r="J206" s="76" t="s">
        <v>24</v>
      </c>
      <c r="K206" s="75"/>
      <c r="L206" s="75" t="s">
        <v>24</v>
      </c>
      <c r="M206" s="77">
        <v>0</v>
      </c>
      <c r="N206" s="78">
        <v>2600</v>
      </c>
      <c r="O206" s="79">
        <v>0</v>
      </c>
      <c r="P206" s="80">
        <f t="shared" si="40"/>
        <v>-2600</v>
      </c>
      <c r="Q206" s="81">
        <f t="shared" si="37"/>
        <v>0</v>
      </c>
    </row>
    <row r="207" spans="1:18" s="1" customFormat="1" ht="27" outlineLevel="1" x14ac:dyDescent="0.25">
      <c r="A207" s="111">
        <f t="shared" si="41"/>
        <v>204</v>
      </c>
      <c r="B207" s="82" t="s">
        <v>338</v>
      </c>
      <c r="C207" s="76" t="s">
        <v>22</v>
      </c>
      <c r="D207" s="76" t="s">
        <v>324</v>
      </c>
      <c r="E207" s="76" t="s">
        <v>329</v>
      </c>
      <c r="F207" s="76" t="s">
        <v>326</v>
      </c>
      <c r="G207" s="76" t="s">
        <v>52</v>
      </c>
      <c r="H207" s="76"/>
      <c r="I207" s="76" t="s">
        <v>24</v>
      </c>
      <c r="J207" s="76" t="s">
        <v>24</v>
      </c>
      <c r="K207" s="75"/>
      <c r="L207" s="75" t="s">
        <v>24</v>
      </c>
      <c r="M207" s="77">
        <v>0</v>
      </c>
      <c r="N207" s="78">
        <v>77</v>
      </c>
      <c r="O207" s="79">
        <v>0</v>
      </c>
      <c r="P207" s="80">
        <f t="shared" si="40"/>
        <v>-77</v>
      </c>
      <c r="Q207" s="81">
        <f t="shared" si="37"/>
        <v>0</v>
      </c>
    </row>
    <row r="208" spans="1:18" s="1" customFormat="1" ht="27" outlineLevel="1" x14ac:dyDescent="0.25">
      <c r="A208" s="111">
        <f t="shared" si="41"/>
        <v>205</v>
      </c>
      <c r="B208" s="82" t="s">
        <v>339</v>
      </c>
      <c r="C208" s="76" t="s">
        <v>22</v>
      </c>
      <c r="D208" s="76" t="s">
        <v>324</v>
      </c>
      <c r="E208" s="76" t="s">
        <v>329</v>
      </c>
      <c r="F208" s="76" t="s">
        <v>326</v>
      </c>
      <c r="G208" s="76" t="s">
        <v>52</v>
      </c>
      <c r="H208" s="76"/>
      <c r="I208" s="76" t="s">
        <v>24</v>
      </c>
      <c r="J208" s="76" t="s">
        <v>24</v>
      </c>
      <c r="K208" s="75"/>
      <c r="L208" s="75" t="s">
        <v>24</v>
      </c>
      <c r="M208" s="77">
        <v>0</v>
      </c>
      <c r="N208" s="78">
        <v>433</v>
      </c>
      <c r="O208" s="79">
        <v>0</v>
      </c>
      <c r="P208" s="80">
        <f t="shared" si="40"/>
        <v>-433</v>
      </c>
      <c r="Q208" s="81">
        <f t="shared" si="37"/>
        <v>0</v>
      </c>
    </row>
    <row r="209" spans="1:17" s="1" customFormat="1" ht="27" outlineLevel="1" x14ac:dyDescent="0.25">
      <c r="A209" s="111">
        <f t="shared" si="41"/>
        <v>206</v>
      </c>
      <c r="B209" s="82" t="s">
        <v>340</v>
      </c>
      <c r="C209" s="76" t="s">
        <v>22</v>
      </c>
      <c r="D209" s="76" t="s">
        <v>324</v>
      </c>
      <c r="E209" s="76" t="s">
        <v>329</v>
      </c>
      <c r="F209" s="76" t="s">
        <v>326</v>
      </c>
      <c r="G209" s="76" t="s">
        <v>52</v>
      </c>
      <c r="H209" s="76"/>
      <c r="I209" s="76" t="s">
        <v>24</v>
      </c>
      <c r="J209" s="76" t="s">
        <v>24</v>
      </c>
      <c r="K209" s="75"/>
      <c r="L209" s="75" t="s">
        <v>24</v>
      </c>
      <c r="M209" s="77">
        <v>0</v>
      </c>
      <c r="N209" s="78">
        <v>110</v>
      </c>
      <c r="O209" s="79">
        <v>0</v>
      </c>
      <c r="P209" s="80">
        <f t="shared" si="40"/>
        <v>-110</v>
      </c>
      <c r="Q209" s="81">
        <f t="shared" si="37"/>
        <v>0</v>
      </c>
    </row>
    <row r="210" spans="1:17" s="1" customFormat="1" ht="27" outlineLevel="1" x14ac:dyDescent="0.25">
      <c r="A210" s="111">
        <f t="shared" si="41"/>
        <v>207</v>
      </c>
      <c r="B210" s="82" t="s">
        <v>341</v>
      </c>
      <c r="C210" s="76" t="s">
        <v>22</v>
      </c>
      <c r="D210" s="76" t="s">
        <v>324</v>
      </c>
      <c r="E210" s="76" t="s">
        <v>129</v>
      </c>
      <c r="F210" s="76" t="s">
        <v>326</v>
      </c>
      <c r="G210" s="76" t="s">
        <v>52</v>
      </c>
      <c r="H210" s="76"/>
      <c r="I210" s="76" t="s">
        <v>24</v>
      </c>
      <c r="J210" s="76" t="s">
        <v>24</v>
      </c>
      <c r="K210" s="75"/>
      <c r="L210" s="75" t="s">
        <v>24</v>
      </c>
      <c r="M210" s="77">
        <v>0</v>
      </c>
      <c r="N210" s="78">
        <v>1955</v>
      </c>
      <c r="O210" s="79">
        <v>1368</v>
      </c>
      <c r="P210" s="80">
        <f t="shared" si="40"/>
        <v>-587</v>
      </c>
      <c r="Q210" s="81">
        <f t="shared" si="37"/>
        <v>69.974424552429667</v>
      </c>
    </row>
    <row r="211" spans="1:17" s="1" customFormat="1" ht="40.5" outlineLevel="1" x14ac:dyDescent="0.25">
      <c r="A211" s="111">
        <f t="shared" si="41"/>
        <v>208</v>
      </c>
      <c r="B211" s="82" t="s">
        <v>342</v>
      </c>
      <c r="C211" s="76" t="s">
        <v>22</v>
      </c>
      <c r="D211" s="76" t="s">
        <v>324</v>
      </c>
      <c r="E211" s="76" t="s">
        <v>129</v>
      </c>
      <c r="F211" s="76" t="s">
        <v>326</v>
      </c>
      <c r="G211" s="76" t="s">
        <v>52</v>
      </c>
      <c r="H211" s="76"/>
      <c r="I211" s="76" t="s">
        <v>24</v>
      </c>
      <c r="J211" s="76" t="s">
        <v>24</v>
      </c>
      <c r="K211" s="75"/>
      <c r="L211" s="75" t="s">
        <v>24</v>
      </c>
      <c r="M211" s="77">
        <v>0</v>
      </c>
      <c r="N211" s="78">
        <v>17700</v>
      </c>
      <c r="O211" s="79">
        <v>2936</v>
      </c>
      <c r="P211" s="80">
        <f t="shared" si="40"/>
        <v>-14764</v>
      </c>
      <c r="Q211" s="81">
        <f t="shared" si="37"/>
        <v>16.587570621468927</v>
      </c>
    </row>
    <row r="212" spans="1:17" s="1" customFormat="1" ht="13.5" outlineLevel="1" x14ac:dyDescent="0.25">
      <c r="A212" s="110">
        <f t="shared" si="41"/>
        <v>209</v>
      </c>
      <c r="B212" s="75" t="s">
        <v>343</v>
      </c>
      <c r="C212" s="76" t="s">
        <v>22</v>
      </c>
      <c r="D212" s="76" t="s">
        <v>324</v>
      </c>
      <c r="E212" s="76" t="s">
        <v>129</v>
      </c>
      <c r="F212" s="76" t="s">
        <v>326</v>
      </c>
      <c r="G212" s="76" t="s">
        <v>52</v>
      </c>
      <c r="H212" s="76"/>
      <c r="I212" s="76" t="s">
        <v>24</v>
      </c>
      <c r="J212" s="76" t="s">
        <v>24</v>
      </c>
      <c r="K212" s="75"/>
      <c r="L212" s="75" t="s">
        <v>24</v>
      </c>
      <c r="M212" s="77">
        <v>0</v>
      </c>
      <c r="N212" s="78">
        <v>3311</v>
      </c>
      <c r="O212" s="79">
        <v>3311</v>
      </c>
      <c r="P212" s="80">
        <f t="shared" si="40"/>
        <v>0</v>
      </c>
      <c r="Q212" s="81">
        <f t="shared" si="37"/>
        <v>100</v>
      </c>
    </row>
    <row r="213" spans="1:17" s="1" customFormat="1" ht="27" outlineLevel="1" x14ac:dyDescent="0.25">
      <c r="A213" s="111">
        <f t="shared" si="41"/>
        <v>210</v>
      </c>
      <c r="B213" s="82" t="s">
        <v>344</v>
      </c>
      <c r="C213" s="76" t="s">
        <v>22</v>
      </c>
      <c r="D213" s="76" t="s">
        <v>324</v>
      </c>
      <c r="E213" s="76" t="s">
        <v>129</v>
      </c>
      <c r="F213" s="76" t="s">
        <v>326</v>
      </c>
      <c r="G213" s="76" t="s">
        <v>52</v>
      </c>
      <c r="H213" s="76"/>
      <c r="I213" s="76" t="s">
        <v>24</v>
      </c>
      <c r="J213" s="76" t="s">
        <v>24</v>
      </c>
      <c r="K213" s="75"/>
      <c r="L213" s="75" t="s">
        <v>24</v>
      </c>
      <c r="M213" s="77">
        <v>0</v>
      </c>
      <c r="N213" s="78">
        <v>240</v>
      </c>
      <c r="O213" s="79">
        <v>228</v>
      </c>
      <c r="P213" s="80">
        <f t="shared" si="40"/>
        <v>-12</v>
      </c>
      <c r="Q213" s="81">
        <f t="shared" si="37"/>
        <v>95</v>
      </c>
    </row>
    <row r="214" spans="1:17" s="1" customFormat="1" ht="27" outlineLevel="1" x14ac:dyDescent="0.25">
      <c r="A214" s="111">
        <f t="shared" si="41"/>
        <v>211</v>
      </c>
      <c r="B214" s="82" t="s">
        <v>345</v>
      </c>
      <c r="C214" s="76" t="s">
        <v>22</v>
      </c>
      <c r="D214" s="76" t="s">
        <v>324</v>
      </c>
      <c r="E214" s="76" t="s">
        <v>129</v>
      </c>
      <c r="F214" s="76" t="s">
        <v>326</v>
      </c>
      <c r="G214" s="76" t="s">
        <v>52</v>
      </c>
      <c r="H214" s="76"/>
      <c r="I214" s="76" t="s">
        <v>24</v>
      </c>
      <c r="J214" s="76" t="s">
        <v>24</v>
      </c>
      <c r="K214" s="75"/>
      <c r="L214" s="75" t="s">
        <v>24</v>
      </c>
      <c r="M214" s="77">
        <v>0</v>
      </c>
      <c r="N214" s="78">
        <v>512</v>
      </c>
      <c r="O214" s="79">
        <v>512</v>
      </c>
      <c r="P214" s="80">
        <f t="shared" si="40"/>
        <v>0</v>
      </c>
      <c r="Q214" s="81">
        <f t="shared" si="37"/>
        <v>100</v>
      </c>
    </row>
    <row r="215" spans="1:17" s="1" customFormat="1" ht="27" outlineLevel="1" x14ac:dyDescent="0.25">
      <c r="A215" s="111">
        <f t="shared" si="41"/>
        <v>212</v>
      </c>
      <c r="B215" s="82" t="s">
        <v>346</v>
      </c>
      <c r="C215" s="76" t="s">
        <v>22</v>
      </c>
      <c r="D215" s="76" t="s">
        <v>324</v>
      </c>
      <c r="E215" s="76" t="s">
        <v>129</v>
      </c>
      <c r="F215" s="76" t="s">
        <v>326</v>
      </c>
      <c r="G215" s="76" t="s">
        <v>52</v>
      </c>
      <c r="H215" s="76"/>
      <c r="I215" s="76" t="s">
        <v>24</v>
      </c>
      <c r="J215" s="76" t="s">
        <v>24</v>
      </c>
      <c r="K215" s="75"/>
      <c r="L215" s="75" t="s">
        <v>24</v>
      </c>
      <c r="M215" s="77">
        <v>0</v>
      </c>
      <c r="N215" s="78">
        <v>82</v>
      </c>
      <c r="O215" s="79">
        <v>82</v>
      </c>
      <c r="P215" s="80">
        <f t="shared" si="40"/>
        <v>0</v>
      </c>
      <c r="Q215" s="81">
        <f t="shared" si="37"/>
        <v>100</v>
      </c>
    </row>
    <row r="216" spans="1:17" s="1" customFormat="1" ht="27" outlineLevel="1" x14ac:dyDescent="0.25">
      <c r="A216" s="111">
        <f t="shared" si="41"/>
        <v>213</v>
      </c>
      <c r="B216" s="82" t="s">
        <v>347</v>
      </c>
      <c r="C216" s="76" t="s">
        <v>22</v>
      </c>
      <c r="D216" s="76" t="s">
        <v>324</v>
      </c>
      <c r="E216" s="76" t="s">
        <v>129</v>
      </c>
      <c r="F216" s="76" t="s">
        <v>326</v>
      </c>
      <c r="G216" s="76" t="s">
        <v>52</v>
      </c>
      <c r="H216" s="76"/>
      <c r="I216" s="76" t="s">
        <v>24</v>
      </c>
      <c r="J216" s="76" t="s">
        <v>24</v>
      </c>
      <c r="K216" s="75"/>
      <c r="L216" s="75" t="s">
        <v>24</v>
      </c>
      <c r="M216" s="77">
        <v>0</v>
      </c>
      <c r="N216" s="78">
        <v>1014</v>
      </c>
      <c r="O216" s="79">
        <v>1014</v>
      </c>
      <c r="P216" s="80">
        <f t="shared" si="40"/>
        <v>0</v>
      </c>
      <c r="Q216" s="81">
        <f t="shared" si="37"/>
        <v>100</v>
      </c>
    </row>
    <row r="217" spans="1:17" s="1" customFormat="1" ht="27" outlineLevel="1" x14ac:dyDescent="0.25">
      <c r="A217" s="111">
        <f t="shared" si="41"/>
        <v>214</v>
      </c>
      <c r="B217" s="82" t="s">
        <v>348</v>
      </c>
      <c r="C217" s="76" t="s">
        <v>22</v>
      </c>
      <c r="D217" s="76" t="s">
        <v>324</v>
      </c>
      <c r="E217" s="76" t="s">
        <v>129</v>
      </c>
      <c r="F217" s="76" t="s">
        <v>326</v>
      </c>
      <c r="G217" s="76" t="s">
        <v>52</v>
      </c>
      <c r="H217" s="76"/>
      <c r="I217" s="76" t="s">
        <v>24</v>
      </c>
      <c r="J217" s="76" t="s">
        <v>24</v>
      </c>
      <c r="K217" s="75"/>
      <c r="L217" s="75" t="s">
        <v>24</v>
      </c>
      <c r="M217" s="77">
        <v>0</v>
      </c>
      <c r="N217" s="78">
        <v>1610</v>
      </c>
      <c r="O217" s="79">
        <v>1610</v>
      </c>
      <c r="P217" s="80">
        <f t="shared" si="40"/>
        <v>0</v>
      </c>
      <c r="Q217" s="81">
        <f t="shared" si="37"/>
        <v>100</v>
      </c>
    </row>
    <row r="218" spans="1:17" s="1" customFormat="1" ht="27" outlineLevel="1" x14ac:dyDescent="0.25">
      <c r="A218" s="111">
        <f t="shared" si="41"/>
        <v>215</v>
      </c>
      <c r="B218" s="82" t="s">
        <v>349</v>
      </c>
      <c r="C218" s="76" t="s">
        <v>22</v>
      </c>
      <c r="D218" s="76" t="s">
        <v>324</v>
      </c>
      <c r="E218" s="76" t="s">
        <v>129</v>
      </c>
      <c r="F218" s="76" t="s">
        <v>326</v>
      </c>
      <c r="G218" s="76" t="s">
        <v>52</v>
      </c>
      <c r="H218" s="76"/>
      <c r="I218" s="76" t="s">
        <v>24</v>
      </c>
      <c r="J218" s="76" t="s">
        <v>24</v>
      </c>
      <c r="K218" s="75"/>
      <c r="L218" s="75" t="s">
        <v>24</v>
      </c>
      <c r="M218" s="77">
        <v>0</v>
      </c>
      <c r="N218" s="78">
        <v>170</v>
      </c>
      <c r="O218" s="79">
        <v>170</v>
      </c>
      <c r="P218" s="80">
        <f t="shared" si="40"/>
        <v>0</v>
      </c>
      <c r="Q218" s="81">
        <f t="shared" si="37"/>
        <v>100</v>
      </c>
    </row>
    <row r="219" spans="1:17" s="1" customFormat="1" ht="27" outlineLevel="1" x14ac:dyDescent="0.25">
      <c r="A219" s="111">
        <f t="shared" si="41"/>
        <v>216</v>
      </c>
      <c r="B219" s="82" t="s">
        <v>350</v>
      </c>
      <c r="C219" s="76" t="s">
        <v>22</v>
      </c>
      <c r="D219" s="76" t="s">
        <v>324</v>
      </c>
      <c r="E219" s="76" t="s">
        <v>129</v>
      </c>
      <c r="F219" s="76" t="s">
        <v>326</v>
      </c>
      <c r="G219" s="76" t="s">
        <v>52</v>
      </c>
      <c r="H219" s="76"/>
      <c r="I219" s="76" t="s">
        <v>24</v>
      </c>
      <c r="J219" s="76" t="s">
        <v>24</v>
      </c>
      <c r="K219" s="75"/>
      <c r="L219" s="75" t="s">
        <v>24</v>
      </c>
      <c r="M219" s="77">
        <v>0</v>
      </c>
      <c r="N219" s="78">
        <v>2990</v>
      </c>
      <c r="O219" s="79">
        <v>390</v>
      </c>
      <c r="P219" s="80">
        <f t="shared" si="40"/>
        <v>-2600</v>
      </c>
      <c r="Q219" s="81">
        <f t="shared" si="37"/>
        <v>13.043478260869565</v>
      </c>
    </row>
    <row r="220" spans="1:17" s="1" customFormat="1" ht="27" outlineLevel="1" x14ac:dyDescent="0.25">
      <c r="A220" s="111">
        <f t="shared" si="41"/>
        <v>217</v>
      </c>
      <c r="B220" s="82" t="s">
        <v>351</v>
      </c>
      <c r="C220" s="76" t="s">
        <v>22</v>
      </c>
      <c r="D220" s="76" t="s">
        <v>324</v>
      </c>
      <c r="E220" s="76" t="s">
        <v>129</v>
      </c>
      <c r="F220" s="76" t="s">
        <v>326</v>
      </c>
      <c r="G220" s="76" t="s">
        <v>52</v>
      </c>
      <c r="H220" s="76"/>
      <c r="I220" s="76" t="s">
        <v>24</v>
      </c>
      <c r="J220" s="76" t="s">
        <v>24</v>
      </c>
      <c r="K220" s="75"/>
      <c r="L220" s="75" t="s">
        <v>24</v>
      </c>
      <c r="M220" s="77">
        <v>0</v>
      </c>
      <c r="N220" s="78">
        <v>200</v>
      </c>
      <c r="O220" s="79">
        <v>200</v>
      </c>
      <c r="P220" s="80">
        <f t="shared" si="40"/>
        <v>0</v>
      </c>
      <c r="Q220" s="81">
        <f t="shared" si="37"/>
        <v>100</v>
      </c>
    </row>
    <row r="221" spans="1:17" s="1" customFormat="1" ht="27" outlineLevel="1" x14ac:dyDescent="0.25">
      <c r="A221" s="111">
        <f t="shared" si="41"/>
        <v>218</v>
      </c>
      <c r="B221" s="82" t="s">
        <v>352</v>
      </c>
      <c r="C221" s="76" t="s">
        <v>22</v>
      </c>
      <c r="D221" s="76" t="s">
        <v>324</v>
      </c>
      <c r="E221" s="76" t="s">
        <v>129</v>
      </c>
      <c r="F221" s="76" t="s">
        <v>326</v>
      </c>
      <c r="G221" s="76" t="s">
        <v>52</v>
      </c>
      <c r="H221" s="76"/>
      <c r="I221" s="76" t="s">
        <v>24</v>
      </c>
      <c r="J221" s="76" t="s">
        <v>24</v>
      </c>
      <c r="K221" s="75"/>
      <c r="L221" s="75" t="s">
        <v>24</v>
      </c>
      <c r="M221" s="77">
        <v>0</v>
      </c>
      <c r="N221" s="78">
        <v>7185</v>
      </c>
      <c r="O221" s="79">
        <v>2670</v>
      </c>
      <c r="P221" s="80">
        <f t="shared" si="40"/>
        <v>-4515</v>
      </c>
      <c r="Q221" s="81">
        <f t="shared" si="37"/>
        <v>37.160751565762006</v>
      </c>
    </row>
    <row r="222" spans="1:17" s="1" customFormat="1" ht="27" outlineLevel="1" x14ac:dyDescent="0.25">
      <c r="A222" s="111">
        <f t="shared" si="41"/>
        <v>219</v>
      </c>
      <c r="B222" s="82" t="s">
        <v>353</v>
      </c>
      <c r="C222" s="76" t="s">
        <v>22</v>
      </c>
      <c r="D222" s="76" t="s">
        <v>324</v>
      </c>
      <c r="E222" s="76" t="s">
        <v>129</v>
      </c>
      <c r="F222" s="76" t="s">
        <v>326</v>
      </c>
      <c r="G222" s="76" t="s">
        <v>52</v>
      </c>
      <c r="H222" s="76"/>
      <c r="I222" s="76" t="s">
        <v>24</v>
      </c>
      <c r="J222" s="76" t="s">
        <v>24</v>
      </c>
      <c r="K222" s="75"/>
      <c r="L222" s="75" t="s">
        <v>24</v>
      </c>
      <c r="M222" s="77">
        <v>0</v>
      </c>
      <c r="N222" s="78">
        <v>2525</v>
      </c>
      <c r="O222" s="79">
        <v>218</v>
      </c>
      <c r="P222" s="80">
        <f t="shared" si="40"/>
        <v>-2307</v>
      </c>
      <c r="Q222" s="81">
        <f t="shared" si="37"/>
        <v>8.6336633663366324</v>
      </c>
    </row>
    <row r="223" spans="1:17" s="1" customFormat="1" ht="27" outlineLevel="1" x14ac:dyDescent="0.25">
      <c r="A223" s="111">
        <f t="shared" si="41"/>
        <v>220</v>
      </c>
      <c r="B223" s="82" t="s">
        <v>354</v>
      </c>
      <c r="C223" s="76" t="s">
        <v>22</v>
      </c>
      <c r="D223" s="76" t="s">
        <v>324</v>
      </c>
      <c r="E223" s="76" t="s">
        <v>129</v>
      </c>
      <c r="F223" s="76" t="s">
        <v>326</v>
      </c>
      <c r="G223" s="76" t="s">
        <v>52</v>
      </c>
      <c r="H223" s="76"/>
      <c r="I223" s="76" t="s">
        <v>24</v>
      </c>
      <c r="J223" s="76" t="s">
        <v>24</v>
      </c>
      <c r="K223" s="75"/>
      <c r="L223" s="75" t="s">
        <v>24</v>
      </c>
      <c r="M223" s="77">
        <v>0</v>
      </c>
      <c r="N223" s="78">
        <v>8996</v>
      </c>
      <c r="O223" s="79">
        <v>0</v>
      </c>
      <c r="P223" s="80">
        <f t="shared" si="40"/>
        <v>-8996</v>
      </c>
      <c r="Q223" s="81">
        <f t="shared" si="37"/>
        <v>0</v>
      </c>
    </row>
    <row r="224" spans="1:17" s="1" customFormat="1" ht="27" outlineLevel="1" x14ac:dyDescent="0.25">
      <c r="A224" s="111">
        <f t="shared" si="41"/>
        <v>221</v>
      </c>
      <c r="B224" s="82" t="s">
        <v>355</v>
      </c>
      <c r="C224" s="76" t="s">
        <v>22</v>
      </c>
      <c r="D224" s="76" t="s">
        <v>324</v>
      </c>
      <c r="E224" s="76" t="s">
        <v>129</v>
      </c>
      <c r="F224" s="76" t="s">
        <v>326</v>
      </c>
      <c r="G224" s="76" t="s">
        <v>52</v>
      </c>
      <c r="H224" s="76"/>
      <c r="I224" s="76" t="s">
        <v>24</v>
      </c>
      <c r="J224" s="76" t="s">
        <v>24</v>
      </c>
      <c r="K224" s="75"/>
      <c r="L224" s="75" t="s">
        <v>24</v>
      </c>
      <c r="M224" s="77">
        <v>0</v>
      </c>
      <c r="N224" s="78">
        <v>2912</v>
      </c>
      <c r="O224" s="79">
        <v>0</v>
      </c>
      <c r="P224" s="80">
        <f t="shared" si="40"/>
        <v>-2912</v>
      </c>
      <c r="Q224" s="81">
        <f t="shared" si="37"/>
        <v>0</v>
      </c>
    </row>
    <row r="225" spans="1:17" s="1" customFormat="1" ht="27" outlineLevel="1" x14ac:dyDescent="0.25">
      <c r="A225" s="111">
        <f t="shared" si="41"/>
        <v>222</v>
      </c>
      <c r="B225" s="82" t="s">
        <v>356</v>
      </c>
      <c r="C225" s="76" t="s">
        <v>22</v>
      </c>
      <c r="D225" s="76" t="s">
        <v>324</v>
      </c>
      <c r="E225" s="76" t="s">
        <v>129</v>
      </c>
      <c r="F225" s="76" t="s">
        <v>326</v>
      </c>
      <c r="G225" s="76" t="s">
        <v>52</v>
      </c>
      <c r="H225" s="76"/>
      <c r="I225" s="76" t="s">
        <v>24</v>
      </c>
      <c r="J225" s="76" t="s">
        <v>24</v>
      </c>
      <c r="K225" s="75"/>
      <c r="L225" s="75" t="s">
        <v>24</v>
      </c>
      <c r="M225" s="77">
        <v>0</v>
      </c>
      <c r="N225" s="78">
        <v>9075</v>
      </c>
      <c r="O225" s="79">
        <v>0</v>
      </c>
      <c r="P225" s="80">
        <f t="shared" si="40"/>
        <v>-9075</v>
      </c>
      <c r="Q225" s="81">
        <f t="shared" si="37"/>
        <v>0</v>
      </c>
    </row>
    <row r="226" spans="1:17" s="1" customFormat="1" ht="27" outlineLevel="1" x14ac:dyDescent="0.25">
      <c r="A226" s="111">
        <f t="shared" si="41"/>
        <v>223</v>
      </c>
      <c r="B226" s="82" t="s">
        <v>357</v>
      </c>
      <c r="C226" s="76" t="s">
        <v>22</v>
      </c>
      <c r="D226" s="76" t="s">
        <v>324</v>
      </c>
      <c r="E226" s="76" t="s">
        <v>129</v>
      </c>
      <c r="F226" s="76" t="s">
        <v>326</v>
      </c>
      <c r="G226" s="76" t="s">
        <v>52</v>
      </c>
      <c r="H226" s="76"/>
      <c r="I226" s="76" t="s">
        <v>24</v>
      </c>
      <c r="J226" s="76" t="s">
        <v>24</v>
      </c>
      <c r="K226" s="75"/>
      <c r="L226" s="75" t="s">
        <v>24</v>
      </c>
      <c r="M226" s="77">
        <v>0</v>
      </c>
      <c r="N226" s="78">
        <v>7986</v>
      </c>
      <c r="O226" s="79">
        <v>0</v>
      </c>
      <c r="P226" s="80">
        <f t="shared" si="40"/>
        <v>-7986</v>
      </c>
      <c r="Q226" s="81">
        <f t="shared" si="37"/>
        <v>0</v>
      </c>
    </row>
    <row r="227" spans="1:17" s="1" customFormat="1" ht="27" outlineLevel="1" x14ac:dyDescent="0.25">
      <c r="A227" s="111">
        <f t="shared" si="41"/>
        <v>224</v>
      </c>
      <c r="B227" s="82" t="s">
        <v>358</v>
      </c>
      <c r="C227" s="76" t="s">
        <v>22</v>
      </c>
      <c r="D227" s="76" t="s">
        <v>324</v>
      </c>
      <c r="E227" s="76" t="s">
        <v>129</v>
      </c>
      <c r="F227" s="76" t="s">
        <v>326</v>
      </c>
      <c r="G227" s="76" t="s">
        <v>52</v>
      </c>
      <c r="H227" s="76"/>
      <c r="I227" s="76" t="s">
        <v>24</v>
      </c>
      <c r="J227" s="76" t="s">
        <v>24</v>
      </c>
      <c r="K227" s="75"/>
      <c r="L227" s="75" t="s">
        <v>24</v>
      </c>
      <c r="M227" s="77">
        <v>0</v>
      </c>
      <c r="N227" s="78">
        <v>15008</v>
      </c>
      <c r="O227" s="79">
        <v>0</v>
      </c>
      <c r="P227" s="80">
        <f t="shared" si="40"/>
        <v>-15008</v>
      </c>
      <c r="Q227" s="81">
        <f t="shared" si="37"/>
        <v>0</v>
      </c>
    </row>
    <row r="228" spans="1:17" s="1" customFormat="1" ht="27" outlineLevel="1" x14ac:dyDescent="0.25">
      <c r="A228" s="111">
        <f t="shared" si="41"/>
        <v>225</v>
      </c>
      <c r="B228" s="82" t="s">
        <v>359</v>
      </c>
      <c r="C228" s="76" t="s">
        <v>22</v>
      </c>
      <c r="D228" s="76" t="s">
        <v>324</v>
      </c>
      <c r="E228" s="76" t="s">
        <v>129</v>
      </c>
      <c r="F228" s="76" t="s">
        <v>326</v>
      </c>
      <c r="G228" s="76" t="s">
        <v>52</v>
      </c>
      <c r="H228" s="76"/>
      <c r="I228" s="76" t="s">
        <v>24</v>
      </c>
      <c r="J228" s="76" t="s">
        <v>24</v>
      </c>
      <c r="K228" s="75"/>
      <c r="L228" s="75" t="s">
        <v>24</v>
      </c>
      <c r="M228" s="77">
        <v>0</v>
      </c>
      <c r="N228" s="78">
        <v>9968</v>
      </c>
      <c r="O228" s="79">
        <v>0</v>
      </c>
      <c r="P228" s="80">
        <f t="shared" si="40"/>
        <v>-9968</v>
      </c>
      <c r="Q228" s="81">
        <f t="shared" si="37"/>
        <v>0</v>
      </c>
    </row>
    <row r="229" spans="1:17" s="1" customFormat="1" ht="27" outlineLevel="1" x14ac:dyDescent="0.25">
      <c r="A229" s="111">
        <f t="shared" si="41"/>
        <v>226</v>
      </c>
      <c r="B229" s="82" t="s">
        <v>360</v>
      </c>
      <c r="C229" s="76" t="s">
        <v>22</v>
      </c>
      <c r="D229" s="76" t="s">
        <v>324</v>
      </c>
      <c r="E229" s="76" t="s">
        <v>361</v>
      </c>
      <c r="F229" s="76" t="s">
        <v>326</v>
      </c>
      <c r="G229" s="76" t="s">
        <v>52</v>
      </c>
      <c r="H229" s="76"/>
      <c r="I229" s="76" t="s">
        <v>24</v>
      </c>
      <c r="J229" s="76" t="s">
        <v>24</v>
      </c>
      <c r="K229" s="75"/>
      <c r="L229" s="75" t="s">
        <v>24</v>
      </c>
      <c r="M229" s="77">
        <v>0</v>
      </c>
      <c r="N229" s="78">
        <v>6565</v>
      </c>
      <c r="O229" s="79">
        <v>6565</v>
      </c>
      <c r="P229" s="80">
        <f t="shared" si="40"/>
        <v>0</v>
      </c>
      <c r="Q229" s="81">
        <f t="shared" si="37"/>
        <v>100</v>
      </c>
    </row>
    <row r="230" spans="1:17" s="1" customFormat="1" ht="27" outlineLevel="1" x14ac:dyDescent="0.25">
      <c r="A230" s="111">
        <f t="shared" si="41"/>
        <v>227</v>
      </c>
      <c r="B230" s="82" t="s">
        <v>362</v>
      </c>
      <c r="C230" s="76" t="s">
        <v>22</v>
      </c>
      <c r="D230" s="76" t="s">
        <v>324</v>
      </c>
      <c r="E230" s="76" t="s">
        <v>361</v>
      </c>
      <c r="F230" s="76" t="s">
        <v>326</v>
      </c>
      <c r="G230" s="76" t="s">
        <v>52</v>
      </c>
      <c r="H230" s="76"/>
      <c r="I230" s="76" t="s">
        <v>24</v>
      </c>
      <c r="J230" s="76" t="s">
        <v>24</v>
      </c>
      <c r="K230" s="75"/>
      <c r="L230" s="75" t="s">
        <v>24</v>
      </c>
      <c r="M230" s="77">
        <v>10500</v>
      </c>
      <c r="N230" s="78">
        <v>19008</v>
      </c>
      <c r="O230" s="79">
        <v>3331</v>
      </c>
      <c r="P230" s="80">
        <f t="shared" si="40"/>
        <v>-15677</v>
      </c>
      <c r="Q230" s="81">
        <f t="shared" si="37"/>
        <v>17.524200336700339</v>
      </c>
    </row>
    <row r="231" spans="1:17" s="1" customFormat="1" ht="27" outlineLevel="1" x14ac:dyDescent="0.25">
      <c r="A231" s="111">
        <f t="shared" si="41"/>
        <v>228</v>
      </c>
      <c r="B231" s="82" t="s">
        <v>363</v>
      </c>
      <c r="C231" s="76" t="s">
        <v>22</v>
      </c>
      <c r="D231" s="76" t="s">
        <v>324</v>
      </c>
      <c r="E231" s="76" t="s">
        <v>361</v>
      </c>
      <c r="F231" s="76" t="s">
        <v>326</v>
      </c>
      <c r="G231" s="76" t="s">
        <v>52</v>
      </c>
      <c r="H231" s="76"/>
      <c r="I231" s="76" t="s">
        <v>24</v>
      </c>
      <c r="J231" s="76" t="s">
        <v>24</v>
      </c>
      <c r="K231" s="75"/>
      <c r="L231" s="75" t="s">
        <v>24</v>
      </c>
      <c r="M231" s="77">
        <v>0</v>
      </c>
      <c r="N231" s="78">
        <v>8227</v>
      </c>
      <c r="O231" s="79">
        <v>32</v>
      </c>
      <c r="P231" s="80">
        <f t="shared" si="40"/>
        <v>-8195</v>
      </c>
      <c r="Q231" s="81">
        <f t="shared" si="37"/>
        <v>0.38896317004983594</v>
      </c>
    </row>
    <row r="232" spans="1:17" s="1" customFormat="1" ht="27" outlineLevel="1" x14ac:dyDescent="0.25">
      <c r="A232" s="111">
        <f t="shared" si="41"/>
        <v>229</v>
      </c>
      <c r="B232" s="82" t="s">
        <v>364</v>
      </c>
      <c r="C232" s="76" t="s">
        <v>22</v>
      </c>
      <c r="D232" s="76" t="s">
        <v>324</v>
      </c>
      <c r="E232" s="76" t="s">
        <v>361</v>
      </c>
      <c r="F232" s="76" t="s">
        <v>326</v>
      </c>
      <c r="G232" s="76" t="s">
        <v>52</v>
      </c>
      <c r="H232" s="76"/>
      <c r="I232" s="76" t="s">
        <v>24</v>
      </c>
      <c r="J232" s="76" t="s">
        <v>24</v>
      </c>
      <c r="K232" s="75"/>
      <c r="L232" s="75" t="s">
        <v>24</v>
      </c>
      <c r="M232" s="77">
        <v>0</v>
      </c>
      <c r="N232" s="78">
        <v>2237</v>
      </c>
      <c r="O232" s="79">
        <v>2236</v>
      </c>
      <c r="P232" s="80">
        <f t="shared" si="40"/>
        <v>-1</v>
      </c>
      <c r="Q232" s="81">
        <f t="shared" si="37"/>
        <v>99.955297273133652</v>
      </c>
    </row>
    <row r="233" spans="1:17" s="1" customFormat="1" ht="40.5" outlineLevel="1" x14ac:dyDescent="0.25">
      <c r="A233" s="111">
        <f t="shared" si="41"/>
        <v>230</v>
      </c>
      <c r="B233" s="82" t="s">
        <v>365</v>
      </c>
      <c r="C233" s="76" t="s">
        <v>22</v>
      </c>
      <c r="D233" s="76" t="s">
        <v>324</v>
      </c>
      <c r="E233" s="76" t="s">
        <v>131</v>
      </c>
      <c r="F233" s="76" t="s">
        <v>326</v>
      </c>
      <c r="G233" s="76" t="s">
        <v>52</v>
      </c>
      <c r="H233" s="76"/>
      <c r="I233" s="76" t="s">
        <v>24</v>
      </c>
      <c r="J233" s="76" t="s">
        <v>24</v>
      </c>
      <c r="K233" s="75"/>
      <c r="L233" s="75" t="s">
        <v>24</v>
      </c>
      <c r="M233" s="77">
        <v>0</v>
      </c>
      <c r="N233" s="78">
        <v>3900</v>
      </c>
      <c r="O233" s="79">
        <v>0</v>
      </c>
      <c r="P233" s="80">
        <f t="shared" si="40"/>
        <v>-3900</v>
      </c>
      <c r="Q233" s="81">
        <f t="shared" si="37"/>
        <v>0</v>
      </c>
    </row>
    <row r="234" spans="1:17" s="1" customFormat="1" ht="27" outlineLevel="1" x14ac:dyDescent="0.25">
      <c r="A234" s="111">
        <f t="shared" si="41"/>
        <v>231</v>
      </c>
      <c r="B234" s="82" t="s">
        <v>366</v>
      </c>
      <c r="C234" s="76" t="s">
        <v>22</v>
      </c>
      <c r="D234" s="76" t="s">
        <v>324</v>
      </c>
      <c r="E234" s="76" t="s">
        <v>131</v>
      </c>
      <c r="F234" s="76" t="s">
        <v>326</v>
      </c>
      <c r="G234" s="76" t="s">
        <v>52</v>
      </c>
      <c r="H234" s="76"/>
      <c r="I234" s="76" t="s">
        <v>24</v>
      </c>
      <c r="J234" s="76" t="s">
        <v>24</v>
      </c>
      <c r="K234" s="75"/>
      <c r="L234" s="75" t="s">
        <v>24</v>
      </c>
      <c r="M234" s="77">
        <v>0</v>
      </c>
      <c r="N234" s="78">
        <v>6170</v>
      </c>
      <c r="O234" s="79">
        <v>0</v>
      </c>
      <c r="P234" s="80">
        <f t="shared" si="40"/>
        <v>-6170</v>
      </c>
      <c r="Q234" s="81">
        <f t="shared" si="37"/>
        <v>0</v>
      </c>
    </row>
    <row r="235" spans="1:17" s="1" customFormat="1" ht="40.5" outlineLevel="1" x14ac:dyDescent="0.25">
      <c r="A235" s="111">
        <f t="shared" si="41"/>
        <v>232</v>
      </c>
      <c r="B235" s="82" t="s">
        <v>367</v>
      </c>
      <c r="C235" s="76" t="s">
        <v>22</v>
      </c>
      <c r="D235" s="76" t="s">
        <v>324</v>
      </c>
      <c r="E235" s="76" t="s">
        <v>131</v>
      </c>
      <c r="F235" s="76" t="s">
        <v>326</v>
      </c>
      <c r="G235" s="76" t="s">
        <v>52</v>
      </c>
      <c r="H235" s="76"/>
      <c r="I235" s="76" t="s">
        <v>24</v>
      </c>
      <c r="J235" s="76" t="s">
        <v>24</v>
      </c>
      <c r="K235" s="75"/>
      <c r="L235" s="75" t="s">
        <v>24</v>
      </c>
      <c r="M235" s="77">
        <v>0</v>
      </c>
      <c r="N235" s="78">
        <v>80</v>
      </c>
      <c r="O235" s="79">
        <v>0</v>
      </c>
      <c r="P235" s="80">
        <f t="shared" si="40"/>
        <v>-80</v>
      </c>
      <c r="Q235" s="81">
        <f t="shared" si="37"/>
        <v>0</v>
      </c>
    </row>
    <row r="236" spans="1:17" s="1" customFormat="1" ht="27" outlineLevel="1" x14ac:dyDescent="0.25">
      <c r="A236" s="111">
        <f t="shared" si="41"/>
        <v>233</v>
      </c>
      <c r="B236" s="82" t="s">
        <v>368</v>
      </c>
      <c r="C236" s="76" t="s">
        <v>22</v>
      </c>
      <c r="D236" s="76" t="s">
        <v>324</v>
      </c>
      <c r="E236" s="76" t="s">
        <v>131</v>
      </c>
      <c r="F236" s="76" t="s">
        <v>326</v>
      </c>
      <c r="G236" s="76" t="s">
        <v>52</v>
      </c>
      <c r="H236" s="76"/>
      <c r="I236" s="76" t="s">
        <v>24</v>
      </c>
      <c r="J236" s="76" t="s">
        <v>24</v>
      </c>
      <c r="K236" s="75"/>
      <c r="L236" s="75" t="s">
        <v>24</v>
      </c>
      <c r="M236" s="77">
        <v>0</v>
      </c>
      <c r="N236" s="78">
        <v>110</v>
      </c>
      <c r="O236" s="79">
        <v>0</v>
      </c>
      <c r="P236" s="80">
        <f t="shared" si="40"/>
        <v>-110</v>
      </c>
      <c r="Q236" s="81">
        <f t="shared" si="37"/>
        <v>0</v>
      </c>
    </row>
    <row r="237" spans="1:17" s="1" customFormat="1" ht="27" outlineLevel="1" x14ac:dyDescent="0.25">
      <c r="A237" s="111">
        <f t="shared" si="41"/>
        <v>234</v>
      </c>
      <c r="B237" s="82" t="s">
        <v>369</v>
      </c>
      <c r="C237" s="76" t="s">
        <v>22</v>
      </c>
      <c r="D237" s="76" t="s">
        <v>324</v>
      </c>
      <c r="E237" s="76" t="s">
        <v>131</v>
      </c>
      <c r="F237" s="76" t="s">
        <v>326</v>
      </c>
      <c r="G237" s="76" t="s">
        <v>52</v>
      </c>
      <c r="H237" s="76"/>
      <c r="I237" s="76" t="s">
        <v>24</v>
      </c>
      <c r="J237" s="76" t="s">
        <v>24</v>
      </c>
      <c r="K237" s="75"/>
      <c r="L237" s="75" t="s">
        <v>24</v>
      </c>
      <c r="M237" s="77">
        <v>0</v>
      </c>
      <c r="N237" s="78">
        <v>400</v>
      </c>
      <c r="O237" s="79">
        <v>0</v>
      </c>
      <c r="P237" s="80">
        <f t="shared" si="40"/>
        <v>-400</v>
      </c>
      <c r="Q237" s="81">
        <f t="shared" si="37"/>
        <v>0</v>
      </c>
    </row>
    <row r="238" spans="1:17" s="1" customFormat="1" ht="27" outlineLevel="1" x14ac:dyDescent="0.25">
      <c r="A238" s="111">
        <f t="shared" si="41"/>
        <v>235</v>
      </c>
      <c r="B238" s="82" t="s">
        <v>370</v>
      </c>
      <c r="C238" s="76" t="s">
        <v>22</v>
      </c>
      <c r="D238" s="76" t="s">
        <v>324</v>
      </c>
      <c r="E238" s="76" t="s">
        <v>131</v>
      </c>
      <c r="F238" s="76" t="s">
        <v>326</v>
      </c>
      <c r="G238" s="76" t="s">
        <v>52</v>
      </c>
      <c r="H238" s="76"/>
      <c r="I238" s="76" t="s">
        <v>24</v>
      </c>
      <c r="J238" s="76" t="s">
        <v>24</v>
      </c>
      <c r="K238" s="75"/>
      <c r="L238" s="75" t="s">
        <v>24</v>
      </c>
      <c r="M238" s="77">
        <v>0</v>
      </c>
      <c r="N238" s="78">
        <v>220</v>
      </c>
      <c r="O238" s="79">
        <v>0</v>
      </c>
      <c r="P238" s="80">
        <f t="shared" si="40"/>
        <v>-220</v>
      </c>
      <c r="Q238" s="81">
        <f t="shared" si="37"/>
        <v>0</v>
      </c>
    </row>
    <row r="239" spans="1:17" s="1" customFormat="1" ht="27" outlineLevel="1" x14ac:dyDescent="0.25">
      <c r="A239" s="111">
        <f t="shared" si="41"/>
        <v>236</v>
      </c>
      <c r="B239" s="82" t="s">
        <v>371</v>
      </c>
      <c r="C239" s="76" t="s">
        <v>22</v>
      </c>
      <c r="D239" s="76" t="s">
        <v>324</v>
      </c>
      <c r="E239" s="76" t="s">
        <v>131</v>
      </c>
      <c r="F239" s="76" t="s">
        <v>326</v>
      </c>
      <c r="G239" s="76" t="s">
        <v>52</v>
      </c>
      <c r="H239" s="76"/>
      <c r="I239" s="76" t="s">
        <v>24</v>
      </c>
      <c r="J239" s="76" t="s">
        <v>24</v>
      </c>
      <c r="K239" s="75"/>
      <c r="L239" s="75" t="s">
        <v>24</v>
      </c>
      <c r="M239" s="77">
        <v>0</v>
      </c>
      <c r="N239" s="78">
        <v>515</v>
      </c>
      <c r="O239" s="79">
        <v>0</v>
      </c>
      <c r="P239" s="80">
        <f t="shared" si="40"/>
        <v>-515</v>
      </c>
      <c r="Q239" s="81">
        <f t="shared" si="37"/>
        <v>0</v>
      </c>
    </row>
    <row r="240" spans="1:17" s="1" customFormat="1" ht="27" outlineLevel="1" x14ac:dyDescent="0.25">
      <c r="A240" s="111">
        <f t="shared" si="41"/>
        <v>237</v>
      </c>
      <c r="B240" s="82" t="s">
        <v>372</v>
      </c>
      <c r="C240" s="76" t="s">
        <v>22</v>
      </c>
      <c r="D240" s="76" t="s">
        <v>324</v>
      </c>
      <c r="E240" s="76" t="s">
        <v>131</v>
      </c>
      <c r="F240" s="76" t="s">
        <v>326</v>
      </c>
      <c r="G240" s="76" t="s">
        <v>52</v>
      </c>
      <c r="H240" s="76"/>
      <c r="I240" s="76" t="s">
        <v>24</v>
      </c>
      <c r="J240" s="76" t="s">
        <v>24</v>
      </c>
      <c r="K240" s="75"/>
      <c r="L240" s="75" t="s">
        <v>24</v>
      </c>
      <c r="M240" s="77">
        <v>0</v>
      </c>
      <c r="N240" s="78">
        <v>2230</v>
      </c>
      <c r="O240" s="79">
        <v>0</v>
      </c>
      <c r="P240" s="80">
        <f t="shared" si="40"/>
        <v>-2230</v>
      </c>
      <c r="Q240" s="81">
        <f t="shared" si="37"/>
        <v>0</v>
      </c>
    </row>
    <row r="241" spans="1:17" s="1" customFormat="1" ht="27" outlineLevel="1" x14ac:dyDescent="0.25">
      <c r="A241" s="111">
        <f t="shared" si="41"/>
        <v>238</v>
      </c>
      <c r="B241" s="82" t="s">
        <v>373</v>
      </c>
      <c r="C241" s="76" t="s">
        <v>22</v>
      </c>
      <c r="D241" s="76" t="s">
        <v>324</v>
      </c>
      <c r="E241" s="76" t="s">
        <v>131</v>
      </c>
      <c r="F241" s="76" t="s">
        <v>326</v>
      </c>
      <c r="G241" s="76" t="s">
        <v>52</v>
      </c>
      <c r="H241" s="76"/>
      <c r="I241" s="76" t="s">
        <v>24</v>
      </c>
      <c r="J241" s="76" t="s">
        <v>24</v>
      </c>
      <c r="K241" s="75"/>
      <c r="L241" s="75" t="s">
        <v>24</v>
      </c>
      <c r="M241" s="77">
        <v>0</v>
      </c>
      <c r="N241" s="78">
        <v>350</v>
      </c>
      <c r="O241" s="79">
        <v>349</v>
      </c>
      <c r="P241" s="80">
        <f t="shared" si="40"/>
        <v>-1</v>
      </c>
      <c r="Q241" s="81">
        <f t="shared" si="37"/>
        <v>99.714285714285708</v>
      </c>
    </row>
    <row r="242" spans="1:17" s="1" customFormat="1" ht="27" outlineLevel="1" x14ac:dyDescent="0.25">
      <c r="A242" s="111">
        <f t="shared" si="41"/>
        <v>239</v>
      </c>
      <c r="B242" s="82" t="s">
        <v>374</v>
      </c>
      <c r="C242" s="76" t="s">
        <v>22</v>
      </c>
      <c r="D242" s="76" t="s">
        <v>324</v>
      </c>
      <c r="E242" s="76" t="s">
        <v>131</v>
      </c>
      <c r="F242" s="76" t="s">
        <v>326</v>
      </c>
      <c r="G242" s="76" t="s">
        <v>52</v>
      </c>
      <c r="H242" s="76"/>
      <c r="I242" s="76" t="s">
        <v>24</v>
      </c>
      <c r="J242" s="76" t="s">
        <v>24</v>
      </c>
      <c r="K242" s="75"/>
      <c r="L242" s="75" t="s">
        <v>24</v>
      </c>
      <c r="M242" s="77">
        <v>0</v>
      </c>
      <c r="N242" s="78">
        <v>144</v>
      </c>
      <c r="O242" s="79">
        <v>144</v>
      </c>
      <c r="P242" s="80">
        <f t="shared" si="40"/>
        <v>0</v>
      </c>
      <c r="Q242" s="81">
        <f t="shared" si="37"/>
        <v>100</v>
      </c>
    </row>
    <row r="243" spans="1:17" s="1" customFormat="1" ht="27" outlineLevel="1" x14ac:dyDescent="0.25">
      <c r="A243" s="111">
        <f t="shared" si="41"/>
        <v>240</v>
      </c>
      <c r="B243" s="82" t="s">
        <v>375</v>
      </c>
      <c r="C243" s="76" t="s">
        <v>22</v>
      </c>
      <c r="D243" s="76" t="s">
        <v>324</v>
      </c>
      <c r="E243" s="76" t="s">
        <v>131</v>
      </c>
      <c r="F243" s="76" t="s">
        <v>326</v>
      </c>
      <c r="G243" s="76" t="s">
        <v>52</v>
      </c>
      <c r="H243" s="76"/>
      <c r="I243" s="76" t="s">
        <v>24</v>
      </c>
      <c r="J243" s="76" t="s">
        <v>24</v>
      </c>
      <c r="K243" s="75"/>
      <c r="L243" s="75" t="s">
        <v>24</v>
      </c>
      <c r="M243" s="77">
        <v>0</v>
      </c>
      <c r="N243" s="78">
        <v>2100</v>
      </c>
      <c r="O243" s="79">
        <v>2100</v>
      </c>
      <c r="P243" s="80">
        <f t="shared" si="40"/>
        <v>0</v>
      </c>
      <c r="Q243" s="81">
        <f t="shared" si="37"/>
        <v>100</v>
      </c>
    </row>
    <row r="244" spans="1:17" s="1" customFormat="1" ht="27" outlineLevel="1" x14ac:dyDescent="0.25">
      <c r="A244" s="111">
        <f t="shared" si="41"/>
        <v>241</v>
      </c>
      <c r="B244" s="82" t="s">
        <v>376</v>
      </c>
      <c r="C244" s="76" t="s">
        <v>22</v>
      </c>
      <c r="D244" s="76" t="s">
        <v>324</v>
      </c>
      <c r="E244" s="76" t="s">
        <v>131</v>
      </c>
      <c r="F244" s="76" t="s">
        <v>326</v>
      </c>
      <c r="G244" s="76" t="s">
        <v>52</v>
      </c>
      <c r="H244" s="76"/>
      <c r="I244" s="76" t="s">
        <v>24</v>
      </c>
      <c r="J244" s="76" t="s">
        <v>24</v>
      </c>
      <c r="K244" s="75"/>
      <c r="L244" s="75" t="s">
        <v>24</v>
      </c>
      <c r="M244" s="77">
        <v>0</v>
      </c>
      <c r="N244" s="78">
        <v>16380</v>
      </c>
      <c r="O244" s="79">
        <v>0</v>
      </c>
      <c r="P244" s="80">
        <f t="shared" si="40"/>
        <v>-16380</v>
      </c>
      <c r="Q244" s="81">
        <f t="shared" si="37"/>
        <v>0</v>
      </c>
    </row>
    <row r="245" spans="1:17" s="1" customFormat="1" ht="27" customHeight="1" outlineLevel="1" x14ac:dyDescent="0.25">
      <c r="A245" s="111">
        <f t="shared" si="41"/>
        <v>242</v>
      </c>
      <c r="B245" s="82" t="s">
        <v>377</v>
      </c>
      <c r="C245" s="76" t="s">
        <v>22</v>
      </c>
      <c r="D245" s="76" t="s">
        <v>324</v>
      </c>
      <c r="E245" s="76" t="s">
        <v>131</v>
      </c>
      <c r="F245" s="76" t="s">
        <v>326</v>
      </c>
      <c r="G245" s="76" t="s">
        <v>52</v>
      </c>
      <c r="H245" s="76"/>
      <c r="I245" s="76" t="s">
        <v>24</v>
      </c>
      <c r="J245" s="76" t="s">
        <v>24</v>
      </c>
      <c r="K245" s="75"/>
      <c r="L245" s="75" t="s">
        <v>24</v>
      </c>
      <c r="M245" s="77">
        <v>0</v>
      </c>
      <c r="N245" s="78">
        <v>2702</v>
      </c>
      <c r="O245" s="79">
        <v>2702</v>
      </c>
      <c r="P245" s="80">
        <f t="shared" si="40"/>
        <v>0</v>
      </c>
      <c r="Q245" s="81">
        <f t="shared" si="37"/>
        <v>100</v>
      </c>
    </row>
    <row r="246" spans="1:17" s="1" customFormat="1" ht="27" outlineLevel="1" x14ac:dyDescent="0.25">
      <c r="A246" s="111">
        <f t="shared" si="41"/>
        <v>243</v>
      </c>
      <c r="B246" s="82" t="s">
        <v>378</v>
      </c>
      <c r="C246" s="76" t="s">
        <v>22</v>
      </c>
      <c r="D246" s="76" t="s">
        <v>324</v>
      </c>
      <c r="E246" s="76" t="s">
        <v>131</v>
      </c>
      <c r="F246" s="76" t="s">
        <v>326</v>
      </c>
      <c r="G246" s="76" t="s">
        <v>52</v>
      </c>
      <c r="H246" s="76"/>
      <c r="I246" s="76" t="s">
        <v>24</v>
      </c>
      <c r="J246" s="76" t="s">
        <v>24</v>
      </c>
      <c r="K246" s="75"/>
      <c r="L246" s="75" t="s">
        <v>24</v>
      </c>
      <c r="M246" s="77">
        <v>0</v>
      </c>
      <c r="N246" s="78">
        <v>4510</v>
      </c>
      <c r="O246" s="79">
        <v>0</v>
      </c>
      <c r="P246" s="80">
        <f t="shared" si="40"/>
        <v>-4510</v>
      </c>
      <c r="Q246" s="81">
        <f t="shared" si="37"/>
        <v>0</v>
      </c>
    </row>
    <row r="247" spans="1:17" s="1" customFormat="1" ht="13.5" outlineLevel="1" x14ac:dyDescent="0.25">
      <c r="A247" s="110">
        <f t="shared" si="41"/>
        <v>244</v>
      </c>
      <c r="B247" s="75" t="s">
        <v>379</v>
      </c>
      <c r="C247" s="76" t="s">
        <v>22</v>
      </c>
      <c r="D247" s="76" t="s">
        <v>324</v>
      </c>
      <c r="E247" s="76" t="s">
        <v>380</v>
      </c>
      <c r="F247" s="76" t="s">
        <v>326</v>
      </c>
      <c r="G247" s="76" t="s">
        <v>52</v>
      </c>
      <c r="H247" s="76"/>
      <c r="I247" s="76" t="s">
        <v>24</v>
      </c>
      <c r="J247" s="76" t="s">
        <v>24</v>
      </c>
      <c r="K247" s="75"/>
      <c r="L247" s="75" t="s">
        <v>24</v>
      </c>
      <c r="M247" s="77">
        <v>0</v>
      </c>
      <c r="N247" s="78">
        <v>1500</v>
      </c>
      <c r="O247" s="79">
        <v>0</v>
      </c>
      <c r="P247" s="80">
        <f t="shared" si="40"/>
        <v>-1500</v>
      </c>
      <c r="Q247" s="81">
        <f t="shared" si="37"/>
        <v>0</v>
      </c>
    </row>
    <row r="248" spans="1:17" s="1" customFormat="1" ht="40.5" outlineLevel="1" x14ac:dyDescent="0.25">
      <c r="A248" s="111">
        <f t="shared" si="41"/>
        <v>245</v>
      </c>
      <c r="B248" s="82" t="s">
        <v>381</v>
      </c>
      <c r="C248" s="76" t="s">
        <v>22</v>
      </c>
      <c r="D248" s="76" t="s">
        <v>324</v>
      </c>
      <c r="E248" s="76" t="s">
        <v>380</v>
      </c>
      <c r="F248" s="76" t="s">
        <v>326</v>
      </c>
      <c r="G248" s="76" t="s">
        <v>52</v>
      </c>
      <c r="H248" s="76"/>
      <c r="I248" s="76" t="s">
        <v>24</v>
      </c>
      <c r="J248" s="76" t="s">
        <v>24</v>
      </c>
      <c r="K248" s="75"/>
      <c r="L248" s="75" t="s">
        <v>24</v>
      </c>
      <c r="M248" s="77">
        <v>0</v>
      </c>
      <c r="N248" s="78">
        <v>1400</v>
      </c>
      <c r="O248" s="79">
        <v>0</v>
      </c>
      <c r="P248" s="80">
        <f t="shared" si="40"/>
        <v>-1400</v>
      </c>
      <c r="Q248" s="81">
        <f t="shared" si="37"/>
        <v>0</v>
      </c>
    </row>
    <row r="249" spans="1:17" s="1" customFormat="1" ht="27" outlineLevel="1" x14ac:dyDescent="0.25">
      <c r="A249" s="111">
        <f t="shared" si="41"/>
        <v>246</v>
      </c>
      <c r="B249" s="82" t="s">
        <v>382</v>
      </c>
      <c r="C249" s="76" t="s">
        <v>22</v>
      </c>
      <c r="D249" s="76" t="s">
        <v>324</v>
      </c>
      <c r="E249" s="76" t="s">
        <v>380</v>
      </c>
      <c r="F249" s="76" t="s">
        <v>326</v>
      </c>
      <c r="G249" s="76" t="s">
        <v>52</v>
      </c>
      <c r="H249" s="76"/>
      <c r="I249" s="76" t="s">
        <v>24</v>
      </c>
      <c r="J249" s="76" t="s">
        <v>24</v>
      </c>
      <c r="K249" s="75"/>
      <c r="L249" s="75" t="s">
        <v>24</v>
      </c>
      <c r="M249" s="77">
        <v>0</v>
      </c>
      <c r="N249" s="78">
        <v>1650</v>
      </c>
      <c r="O249" s="79">
        <v>0</v>
      </c>
      <c r="P249" s="80">
        <f t="shared" si="40"/>
        <v>-1650</v>
      </c>
      <c r="Q249" s="81">
        <f t="shared" si="37"/>
        <v>0</v>
      </c>
    </row>
    <row r="250" spans="1:17" s="1" customFormat="1" ht="27" outlineLevel="1" x14ac:dyDescent="0.25">
      <c r="A250" s="111">
        <f t="shared" si="41"/>
        <v>247</v>
      </c>
      <c r="B250" s="82" t="s">
        <v>383</v>
      </c>
      <c r="C250" s="76" t="s">
        <v>22</v>
      </c>
      <c r="D250" s="76" t="s">
        <v>324</v>
      </c>
      <c r="E250" s="76" t="s">
        <v>380</v>
      </c>
      <c r="F250" s="76" t="s">
        <v>326</v>
      </c>
      <c r="G250" s="76" t="s">
        <v>52</v>
      </c>
      <c r="H250" s="76"/>
      <c r="I250" s="76" t="s">
        <v>24</v>
      </c>
      <c r="J250" s="76" t="s">
        <v>24</v>
      </c>
      <c r="K250" s="75"/>
      <c r="L250" s="75" t="s">
        <v>24</v>
      </c>
      <c r="M250" s="77">
        <v>0</v>
      </c>
      <c r="N250" s="78">
        <v>1400</v>
      </c>
      <c r="O250" s="79">
        <v>1192</v>
      </c>
      <c r="P250" s="80">
        <f t="shared" si="40"/>
        <v>-208</v>
      </c>
      <c r="Q250" s="81">
        <f t="shared" si="37"/>
        <v>85.142857142857139</v>
      </c>
    </row>
    <row r="251" spans="1:17" s="1" customFormat="1" ht="27" outlineLevel="1" x14ac:dyDescent="0.25">
      <c r="A251" s="111">
        <f t="shared" si="41"/>
        <v>248</v>
      </c>
      <c r="B251" s="82" t="s">
        <v>384</v>
      </c>
      <c r="C251" s="76" t="s">
        <v>22</v>
      </c>
      <c r="D251" s="76" t="s">
        <v>324</v>
      </c>
      <c r="E251" s="76" t="s">
        <v>380</v>
      </c>
      <c r="F251" s="76" t="s">
        <v>326</v>
      </c>
      <c r="G251" s="76" t="s">
        <v>52</v>
      </c>
      <c r="H251" s="76"/>
      <c r="I251" s="76" t="s">
        <v>24</v>
      </c>
      <c r="J251" s="76" t="s">
        <v>24</v>
      </c>
      <c r="K251" s="75"/>
      <c r="L251" s="75" t="s">
        <v>24</v>
      </c>
      <c r="M251" s="77">
        <v>0</v>
      </c>
      <c r="N251" s="78">
        <v>8850</v>
      </c>
      <c r="O251" s="79">
        <v>8524</v>
      </c>
      <c r="P251" s="80">
        <f t="shared" si="40"/>
        <v>-326</v>
      </c>
      <c r="Q251" s="81">
        <f t="shared" si="37"/>
        <v>96.316384180790962</v>
      </c>
    </row>
    <row r="252" spans="1:17" s="1" customFormat="1" ht="27" outlineLevel="1" x14ac:dyDescent="0.25">
      <c r="A252" s="111">
        <f t="shared" si="41"/>
        <v>249</v>
      </c>
      <c r="B252" s="82" t="s">
        <v>385</v>
      </c>
      <c r="C252" s="76" t="s">
        <v>22</v>
      </c>
      <c r="D252" s="76" t="s">
        <v>324</v>
      </c>
      <c r="E252" s="76" t="s">
        <v>380</v>
      </c>
      <c r="F252" s="76" t="s">
        <v>326</v>
      </c>
      <c r="G252" s="76" t="s">
        <v>52</v>
      </c>
      <c r="H252" s="76"/>
      <c r="I252" s="76" t="s">
        <v>24</v>
      </c>
      <c r="J252" s="76" t="s">
        <v>24</v>
      </c>
      <c r="K252" s="75"/>
      <c r="L252" s="75" t="s">
        <v>24</v>
      </c>
      <c r="M252" s="77">
        <v>0</v>
      </c>
      <c r="N252" s="78">
        <v>1427</v>
      </c>
      <c r="O252" s="79">
        <v>0</v>
      </c>
      <c r="P252" s="80">
        <f t="shared" si="40"/>
        <v>-1427</v>
      </c>
      <c r="Q252" s="81">
        <f t="shared" si="37"/>
        <v>0</v>
      </c>
    </row>
    <row r="253" spans="1:17" s="1" customFormat="1" ht="27" outlineLevel="1" x14ac:dyDescent="0.25">
      <c r="A253" s="111">
        <f t="shared" si="41"/>
        <v>250</v>
      </c>
      <c r="B253" s="82" t="s">
        <v>386</v>
      </c>
      <c r="C253" s="76" t="s">
        <v>22</v>
      </c>
      <c r="D253" s="76" t="s">
        <v>324</v>
      </c>
      <c r="E253" s="76" t="s">
        <v>387</v>
      </c>
      <c r="F253" s="76" t="s">
        <v>91</v>
      </c>
      <c r="G253" s="76" t="s">
        <v>52</v>
      </c>
      <c r="H253" s="76"/>
      <c r="I253" s="76" t="s">
        <v>24</v>
      </c>
      <c r="J253" s="76" t="s">
        <v>24</v>
      </c>
      <c r="K253" s="75"/>
      <c r="L253" s="75" t="s">
        <v>24</v>
      </c>
      <c r="M253" s="77">
        <v>0</v>
      </c>
      <c r="N253" s="78">
        <v>4</v>
      </c>
      <c r="O253" s="79">
        <v>4</v>
      </c>
      <c r="P253" s="80">
        <f t="shared" si="40"/>
        <v>0</v>
      </c>
      <c r="Q253" s="81">
        <f t="shared" si="37"/>
        <v>100</v>
      </c>
    </row>
    <row r="254" spans="1:17" s="1" customFormat="1" ht="13.5" outlineLevel="1" x14ac:dyDescent="0.25">
      <c r="A254" s="110">
        <f t="shared" si="41"/>
        <v>251</v>
      </c>
      <c r="B254" s="75" t="s">
        <v>388</v>
      </c>
      <c r="C254" s="76" t="s">
        <v>22</v>
      </c>
      <c r="D254" s="76" t="s">
        <v>324</v>
      </c>
      <c r="E254" s="76" t="s">
        <v>387</v>
      </c>
      <c r="F254" s="76" t="s">
        <v>91</v>
      </c>
      <c r="G254" s="76" t="s">
        <v>52</v>
      </c>
      <c r="H254" s="76"/>
      <c r="I254" s="76" t="s">
        <v>24</v>
      </c>
      <c r="J254" s="76" t="s">
        <v>24</v>
      </c>
      <c r="K254" s="75"/>
      <c r="L254" s="75" t="s">
        <v>24</v>
      </c>
      <c r="M254" s="77">
        <v>0</v>
      </c>
      <c r="N254" s="78">
        <v>843</v>
      </c>
      <c r="O254" s="79">
        <v>842</v>
      </c>
      <c r="P254" s="80">
        <f t="shared" si="40"/>
        <v>-1</v>
      </c>
      <c r="Q254" s="81">
        <f t="shared" si="37"/>
        <v>99.881376037959669</v>
      </c>
    </row>
    <row r="255" spans="1:17" s="1" customFormat="1" ht="27" outlineLevel="1" x14ac:dyDescent="0.25">
      <c r="A255" s="111">
        <f t="shared" si="41"/>
        <v>252</v>
      </c>
      <c r="B255" s="82" t="s">
        <v>389</v>
      </c>
      <c r="C255" s="76" t="s">
        <v>22</v>
      </c>
      <c r="D255" s="76" t="s">
        <v>324</v>
      </c>
      <c r="E255" s="76" t="s">
        <v>387</v>
      </c>
      <c r="F255" s="76" t="s">
        <v>91</v>
      </c>
      <c r="G255" s="76" t="s">
        <v>52</v>
      </c>
      <c r="H255" s="76"/>
      <c r="I255" s="76" t="s">
        <v>24</v>
      </c>
      <c r="J255" s="76" t="s">
        <v>24</v>
      </c>
      <c r="K255" s="75"/>
      <c r="L255" s="75" t="s">
        <v>24</v>
      </c>
      <c r="M255" s="77">
        <v>0</v>
      </c>
      <c r="N255" s="78">
        <v>2000</v>
      </c>
      <c r="O255" s="79">
        <v>1785</v>
      </c>
      <c r="P255" s="80">
        <f t="shared" si="40"/>
        <v>-215</v>
      </c>
      <c r="Q255" s="81">
        <f t="shared" si="37"/>
        <v>89.25</v>
      </c>
    </row>
    <row r="256" spans="1:17" s="1" customFormat="1" ht="27" outlineLevel="1" x14ac:dyDescent="0.25">
      <c r="A256" s="111">
        <f t="shared" si="41"/>
        <v>253</v>
      </c>
      <c r="B256" s="82" t="s">
        <v>390</v>
      </c>
      <c r="C256" s="76" t="s">
        <v>22</v>
      </c>
      <c r="D256" s="76" t="s">
        <v>324</v>
      </c>
      <c r="E256" s="76" t="s">
        <v>387</v>
      </c>
      <c r="F256" s="76" t="s">
        <v>91</v>
      </c>
      <c r="G256" s="76" t="s">
        <v>52</v>
      </c>
      <c r="H256" s="76"/>
      <c r="I256" s="76" t="s">
        <v>24</v>
      </c>
      <c r="J256" s="76" t="s">
        <v>24</v>
      </c>
      <c r="K256" s="75"/>
      <c r="L256" s="75" t="s">
        <v>24</v>
      </c>
      <c r="M256" s="77">
        <v>0</v>
      </c>
      <c r="N256" s="78">
        <v>1000</v>
      </c>
      <c r="O256" s="79">
        <v>0</v>
      </c>
      <c r="P256" s="80">
        <f t="shared" si="40"/>
        <v>-1000</v>
      </c>
      <c r="Q256" s="81">
        <f t="shared" si="37"/>
        <v>0</v>
      </c>
    </row>
    <row r="257" spans="1:17" s="1" customFormat="1" ht="27" outlineLevel="1" x14ac:dyDescent="0.25">
      <c r="A257" s="111">
        <f t="shared" si="41"/>
        <v>254</v>
      </c>
      <c r="B257" s="82" t="s">
        <v>391</v>
      </c>
      <c r="C257" s="76" t="s">
        <v>22</v>
      </c>
      <c r="D257" s="76" t="s">
        <v>324</v>
      </c>
      <c r="E257" s="76" t="s">
        <v>387</v>
      </c>
      <c r="F257" s="76" t="s">
        <v>91</v>
      </c>
      <c r="G257" s="76" t="s">
        <v>52</v>
      </c>
      <c r="H257" s="76"/>
      <c r="I257" s="76" t="s">
        <v>24</v>
      </c>
      <c r="J257" s="76" t="s">
        <v>24</v>
      </c>
      <c r="K257" s="75"/>
      <c r="L257" s="75" t="s">
        <v>24</v>
      </c>
      <c r="M257" s="77">
        <v>731</v>
      </c>
      <c r="N257" s="78">
        <v>731</v>
      </c>
      <c r="O257" s="79">
        <v>731</v>
      </c>
      <c r="P257" s="80">
        <f t="shared" si="40"/>
        <v>0</v>
      </c>
      <c r="Q257" s="81">
        <f t="shared" ref="Q257:Q298" si="42">O257/N257*100</f>
        <v>100</v>
      </c>
    </row>
    <row r="258" spans="1:17" s="1" customFormat="1" ht="39.75" customHeight="1" outlineLevel="1" x14ac:dyDescent="0.25">
      <c r="A258" s="111">
        <f t="shared" si="41"/>
        <v>255</v>
      </c>
      <c r="B258" s="82" t="s">
        <v>392</v>
      </c>
      <c r="C258" s="76" t="s">
        <v>22</v>
      </c>
      <c r="D258" s="76" t="s">
        <v>324</v>
      </c>
      <c r="E258" s="76" t="s">
        <v>387</v>
      </c>
      <c r="F258" s="76" t="s">
        <v>91</v>
      </c>
      <c r="G258" s="76" t="s">
        <v>52</v>
      </c>
      <c r="H258" s="76"/>
      <c r="I258" s="76" t="s">
        <v>24</v>
      </c>
      <c r="J258" s="76" t="s">
        <v>24</v>
      </c>
      <c r="K258" s="75"/>
      <c r="L258" s="75" t="s">
        <v>24</v>
      </c>
      <c r="M258" s="77">
        <v>0</v>
      </c>
      <c r="N258" s="78">
        <v>150</v>
      </c>
      <c r="O258" s="79">
        <v>150</v>
      </c>
      <c r="P258" s="80">
        <f t="shared" si="40"/>
        <v>0</v>
      </c>
      <c r="Q258" s="81">
        <f t="shared" si="42"/>
        <v>100</v>
      </c>
    </row>
    <row r="259" spans="1:17" s="1" customFormat="1" ht="54.75" customHeight="1" outlineLevel="1" x14ac:dyDescent="0.25">
      <c r="A259" s="111">
        <f t="shared" si="41"/>
        <v>256</v>
      </c>
      <c r="B259" s="82" t="s">
        <v>393</v>
      </c>
      <c r="C259" s="76" t="s">
        <v>22</v>
      </c>
      <c r="D259" s="76" t="s">
        <v>324</v>
      </c>
      <c r="E259" s="76" t="s">
        <v>387</v>
      </c>
      <c r="F259" s="76" t="s">
        <v>91</v>
      </c>
      <c r="G259" s="76" t="s">
        <v>52</v>
      </c>
      <c r="H259" s="76"/>
      <c r="I259" s="76" t="s">
        <v>24</v>
      </c>
      <c r="J259" s="76" t="s">
        <v>24</v>
      </c>
      <c r="K259" s="75"/>
      <c r="L259" s="75" t="s">
        <v>24</v>
      </c>
      <c r="M259" s="77">
        <v>0</v>
      </c>
      <c r="N259" s="78">
        <v>1300</v>
      </c>
      <c r="O259" s="79">
        <v>1300</v>
      </c>
      <c r="P259" s="80">
        <f t="shared" si="40"/>
        <v>0</v>
      </c>
      <c r="Q259" s="81">
        <f t="shared" si="42"/>
        <v>100</v>
      </c>
    </row>
    <row r="260" spans="1:17" s="1" customFormat="1" ht="40.5" outlineLevel="1" x14ac:dyDescent="0.25">
      <c r="A260" s="111">
        <f t="shared" si="41"/>
        <v>257</v>
      </c>
      <c r="B260" s="82" t="s">
        <v>394</v>
      </c>
      <c r="C260" s="76" t="s">
        <v>22</v>
      </c>
      <c r="D260" s="76" t="s">
        <v>324</v>
      </c>
      <c r="E260" s="76" t="s">
        <v>387</v>
      </c>
      <c r="F260" s="76" t="s">
        <v>91</v>
      </c>
      <c r="G260" s="76" t="s">
        <v>52</v>
      </c>
      <c r="H260" s="76"/>
      <c r="I260" s="76" t="s">
        <v>24</v>
      </c>
      <c r="J260" s="76" t="s">
        <v>24</v>
      </c>
      <c r="K260" s="75"/>
      <c r="L260" s="75" t="s">
        <v>24</v>
      </c>
      <c r="M260" s="77">
        <v>0</v>
      </c>
      <c r="N260" s="78">
        <v>1250</v>
      </c>
      <c r="O260" s="79">
        <v>0</v>
      </c>
      <c r="P260" s="80">
        <f t="shared" ref="P260:P295" si="43">O260-N260</f>
        <v>-1250</v>
      </c>
      <c r="Q260" s="81">
        <f t="shared" si="42"/>
        <v>0</v>
      </c>
    </row>
    <row r="261" spans="1:17" s="1" customFormat="1" ht="40.5" outlineLevel="1" x14ac:dyDescent="0.25">
      <c r="A261" s="111">
        <f t="shared" ref="A261:A324" si="44">1+A260</f>
        <v>258</v>
      </c>
      <c r="B261" s="82" t="s">
        <v>395</v>
      </c>
      <c r="C261" s="76" t="s">
        <v>22</v>
      </c>
      <c r="D261" s="76" t="s">
        <v>324</v>
      </c>
      <c r="E261" s="76" t="s">
        <v>387</v>
      </c>
      <c r="F261" s="76" t="s">
        <v>91</v>
      </c>
      <c r="G261" s="76" t="s">
        <v>52</v>
      </c>
      <c r="H261" s="76"/>
      <c r="I261" s="76" t="s">
        <v>24</v>
      </c>
      <c r="J261" s="76" t="s">
        <v>24</v>
      </c>
      <c r="K261" s="75"/>
      <c r="L261" s="75" t="s">
        <v>24</v>
      </c>
      <c r="M261" s="77">
        <v>0</v>
      </c>
      <c r="N261" s="78">
        <v>5500</v>
      </c>
      <c r="O261" s="79">
        <v>0</v>
      </c>
      <c r="P261" s="80">
        <f t="shared" si="43"/>
        <v>-5500</v>
      </c>
      <c r="Q261" s="81">
        <f t="shared" si="42"/>
        <v>0</v>
      </c>
    </row>
    <row r="262" spans="1:17" s="1" customFormat="1" ht="27" outlineLevel="1" x14ac:dyDescent="0.25">
      <c r="A262" s="111">
        <f t="shared" si="44"/>
        <v>259</v>
      </c>
      <c r="B262" s="82" t="s">
        <v>396</v>
      </c>
      <c r="C262" s="76" t="s">
        <v>22</v>
      </c>
      <c r="D262" s="76" t="s">
        <v>324</v>
      </c>
      <c r="E262" s="76" t="s">
        <v>387</v>
      </c>
      <c r="F262" s="76" t="s">
        <v>91</v>
      </c>
      <c r="G262" s="76" t="s">
        <v>52</v>
      </c>
      <c r="H262" s="76"/>
      <c r="I262" s="76" t="s">
        <v>24</v>
      </c>
      <c r="J262" s="76" t="s">
        <v>24</v>
      </c>
      <c r="K262" s="75"/>
      <c r="L262" s="75" t="s">
        <v>24</v>
      </c>
      <c r="M262" s="77">
        <v>0</v>
      </c>
      <c r="N262" s="78">
        <v>1025</v>
      </c>
      <c r="O262" s="79">
        <v>0</v>
      </c>
      <c r="P262" s="80">
        <f t="shared" si="43"/>
        <v>-1025</v>
      </c>
      <c r="Q262" s="81">
        <f t="shared" si="42"/>
        <v>0</v>
      </c>
    </row>
    <row r="263" spans="1:17" s="1" customFormat="1" ht="40.5" outlineLevel="1" x14ac:dyDescent="0.25">
      <c r="A263" s="111">
        <f t="shared" si="44"/>
        <v>260</v>
      </c>
      <c r="B263" s="82" t="s">
        <v>397</v>
      </c>
      <c r="C263" s="76" t="s">
        <v>22</v>
      </c>
      <c r="D263" s="76" t="s">
        <v>324</v>
      </c>
      <c r="E263" s="76" t="s">
        <v>387</v>
      </c>
      <c r="F263" s="76" t="s">
        <v>91</v>
      </c>
      <c r="G263" s="76" t="s">
        <v>52</v>
      </c>
      <c r="H263" s="76"/>
      <c r="I263" s="76" t="s">
        <v>24</v>
      </c>
      <c r="J263" s="76" t="s">
        <v>24</v>
      </c>
      <c r="K263" s="75"/>
      <c r="L263" s="75" t="s">
        <v>24</v>
      </c>
      <c r="M263" s="77">
        <v>0</v>
      </c>
      <c r="N263" s="78">
        <v>300</v>
      </c>
      <c r="O263" s="79">
        <v>0</v>
      </c>
      <c r="P263" s="80">
        <f t="shared" si="43"/>
        <v>-300</v>
      </c>
      <c r="Q263" s="81">
        <f t="shared" si="42"/>
        <v>0</v>
      </c>
    </row>
    <row r="264" spans="1:17" s="1" customFormat="1" ht="27" outlineLevel="1" x14ac:dyDescent="0.25">
      <c r="A264" s="111">
        <f t="shared" si="44"/>
        <v>261</v>
      </c>
      <c r="B264" s="82" t="s">
        <v>398</v>
      </c>
      <c r="C264" s="76" t="s">
        <v>22</v>
      </c>
      <c r="D264" s="76" t="s">
        <v>324</v>
      </c>
      <c r="E264" s="76" t="s">
        <v>387</v>
      </c>
      <c r="F264" s="76" t="s">
        <v>91</v>
      </c>
      <c r="G264" s="76" t="s">
        <v>52</v>
      </c>
      <c r="H264" s="76"/>
      <c r="I264" s="76" t="s">
        <v>24</v>
      </c>
      <c r="J264" s="76" t="s">
        <v>24</v>
      </c>
      <c r="K264" s="75"/>
      <c r="L264" s="75" t="s">
        <v>24</v>
      </c>
      <c r="M264" s="77">
        <v>0</v>
      </c>
      <c r="N264" s="78">
        <v>1200</v>
      </c>
      <c r="O264" s="79">
        <v>0</v>
      </c>
      <c r="P264" s="80">
        <f t="shared" si="43"/>
        <v>-1200</v>
      </c>
      <c r="Q264" s="81">
        <f t="shared" si="42"/>
        <v>0</v>
      </c>
    </row>
    <row r="265" spans="1:17" s="1" customFormat="1" ht="27" outlineLevel="1" x14ac:dyDescent="0.25">
      <c r="A265" s="111">
        <f t="shared" si="44"/>
        <v>262</v>
      </c>
      <c r="B265" s="82" t="s">
        <v>399</v>
      </c>
      <c r="C265" s="76" t="s">
        <v>22</v>
      </c>
      <c r="D265" s="76" t="s">
        <v>324</v>
      </c>
      <c r="E265" s="76" t="s">
        <v>387</v>
      </c>
      <c r="F265" s="76" t="s">
        <v>91</v>
      </c>
      <c r="G265" s="76" t="s">
        <v>52</v>
      </c>
      <c r="H265" s="76"/>
      <c r="I265" s="76" t="s">
        <v>24</v>
      </c>
      <c r="J265" s="76" t="s">
        <v>24</v>
      </c>
      <c r="K265" s="75"/>
      <c r="L265" s="75" t="s">
        <v>24</v>
      </c>
      <c r="M265" s="77">
        <v>0</v>
      </c>
      <c r="N265" s="78">
        <v>400</v>
      </c>
      <c r="O265" s="79">
        <v>0</v>
      </c>
      <c r="P265" s="80">
        <f t="shared" si="43"/>
        <v>-400</v>
      </c>
      <c r="Q265" s="81">
        <f t="shared" si="42"/>
        <v>0</v>
      </c>
    </row>
    <row r="266" spans="1:17" s="1" customFormat="1" ht="40.5" outlineLevel="1" x14ac:dyDescent="0.25">
      <c r="A266" s="111">
        <f t="shared" si="44"/>
        <v>263</v>
      </c>
      <c r="B266" s="82" t="s">
        <v>400</v>
      </c>
      <c r="C266" s="76" t="s">
        <v>22</v>
      </c>
      <c r="D266" s="76" t="s">
        <v>324</v>
      </c>
      <c r="E266" s="76" t="s">
        <v>387</v>
      </c>
      <c r="F266" s="76" t="s">
        <v>91</v>
      </c>
      <c r="G266" s="76" t="s">
        <v>52</v>
      </c>
      <c r="H266" s="76"/>
      <c r="I266" s="76" t="s">
        <v>24</v>
      </c>
      <c r="J266" s="76" t="s">
        <v>24</v>
      </c>
      <c r="K266" s="75"/>
      <c r="L266" s="75" t="s">
        <v>24</v>
      </c>
      <c r="M266" s="77">
        <v>0</v>
      </c>
      <c r="N266" s="78">
        <v>177</v>
      </c>
      <c r="O266" s="79">
        <v>176</v>
      </c>
      <c r="P266" s="80">
        <f t="shared" si="43"/>
        <v>-1</v>
      </c>
      <c r="Q266" s="81">
        <f t="shared" si="42"/>
        <v>99.435028248587571</v>
      </c>
    </row>
    <row r="267" spans="1:17" s="1" customFormat="1" ht="27" outlineLevel="1" x14ac:dyDescent="0.25">
      <c r="A267" s="111">
        <f t="shared" si="44"/>
        <v>264</v>
      </c>
      <c r="B267" s="82" t="s">
        <v>401</v>
      </c>
      <c r="C267" s="76" t="s">
        <v>22</v>
      </c>
      <c r="D267" s="76" t="s">
        <v>324</v>
      </c>
      <c r="E267" s="76" t="s">
        <v>387</v>
      </c>
      <c r="F267" s="76" t="s">
        <v>91</v>
      </c>
      <c r="G267" s="76" t="s">
        <v>52</v>
      </c>
      <c r="H267" s="76"/>
      <c r="I267" s="76" t="s">
        <v>24</v>
      </c>
      <c r="J267" s="76" t="s">
        <v>24</v>
      </c>
      <c r="K267" s="75"/>
      <c r="L267" s="75" t="s">
        <v>24</v>
      </c>
      <c r="M267" s="77">
        <v>0</v>
      </c>
      <c r="N267" s="78">
        <v>216</v>
      </c>
      <c r="O267" s="79">
        <v>215</v>
      </c>
      <c r="P267" s="80">
        <f t="shared" si="43"/>
        <v>-1</v>
      </c>
      <c r="Q267" s="81">
        <f t="shared" si="42"/>
        <v>99.537037037037038</v>
      </c>
    </row>
    <row r="268" spans="1:17" s="1" customFormat="1" ht="27" outlineLevel="1" x14ac:dyDescent="0.25">
      <c r="A268" s="111">
        <f t="shared" si="44"/>
        <v>265</v>
      </c>
      <c r="B268" s="82" t="s">
        <v>402</v>
      </c>
      <c r="C268" s="76" t="s">
        <v>22</v>
      </c>
      <c r="D268" s="76" t="s">
        <v>324</v>
      </c>
      <c r="E268" s="76" t="s">
        <v>387</v>
      </c>
      <c r="F268" s="76" t="s">
        <v>91</v>
      </c>
      <c r="G268" s="76" t="s">
        <v>52</v>
      </c>
      <c r="H268" s="76"/>
      <c r="I268" s="76" t="s">
        <v>24</v>
      </c>
      <c r="J268" s="76" t="s">
        <v>24</v>
      </c>
      <c r="K268" s="75"/>
      <c r="L268" s="75" t="s">
        <v>24</v>
      </c>
      <c r="M268" s="77">
        <v>0</v>
      </c>
      <c r="N268" s="78">
        <v>347</v>
      </c>
      <c r="O268" s="79">
        <v>346</v>
      </c>
      <c r="P268" s="80">
        <f t="shared" si="43"/>
        <v>-1</v>
      </c>
      <c r="Q268" s="81">
        <f t="shared" si="42"/>
        <v>99.711815561959654</v>
      </c>
    </row>
    <row r="269" spans="1:17" s="1" customFormat="1" ht="27" outlineLevel="1" x14ac:dyDescent="0.25">
      <c r="A269" s="111">
        <f t="shared" si="44"/>
        <v>266</v>
      </c>
      <c r="B269" s="82" t="s">
        <v>403</v>
      </c>
      <c r="C269" s="76" t="s">
        <v>22</v>
      </c>
      <c r="D269" s="76" t="s">
        <v>324</v>
      </c>
      <c r="E269" s="76" t="s">
        <v>387</v>
      </c>
      <c r="F269" s="76" t="s">
        <v>91</v>
      </c>
      <c r="G269" s="76" t="s">
        <v>52</v>
      </c>
      <c r="H269" s="76"/>
      <c r="I269" s="76" t="s">
        <v>24</v>
      </c>
      <c r="J269" s="76" t="s">
        <v>24</v>
      </c>
      <c r="K269" s="75"/>
      <c r="L269" s="75" t="s">
        <v>24</v>
      </c>
      <c r="M269" s="77">
        <v>0</v>
      </c>
      <c r="N269" s="78">
        <v>391</v>
      </c>
      <c r="O269" s="79">
        <v>391</v>
      </c>
      <c r="P269" s="80">
        <f t="shared" si="43"/>
        <v>0</v>
      </c>
      <c r="Q269" s="81">
        <f t="shared" si="42"/>
        <v>100</v>
      </c>
    </row>
    <row r="270" spans="1:17" s="1" customFormat="1" ht="27" outlineLevel="1" x14ac:dyDescent="0.25">
      <c r="A270" s="111">
        <f t="shared" si="44"/>
        <v>267</v>
      </c>
      <c r="B270" s="82" t="s">
        <v>404</v>
      </c>
      <c r="C270" s="76" t="s">
        <v>22</v>
      </c>
      <c r="D270" s="76" t="s">
        <v>324</v>
      </c>
      <c r="E270" s="76" t="s">
        <v>387</v>
      </c>
      <c r="F270" s="76" t="s">
        <v>91</v>
      </c>
      <c r="G270" s="76" t="s">
        <v>52</v>
      </c>
      <c r="H270" s="76"/>
      <c r="I270" s="76" t="s">
        <v>24</v>
      </c>
      <c r="J270" s="76" t="s">
        <v>24</v>
      </c>
      <c r="K270" s="75"/>
      <c r="L270" s="75" t="s">
        <v>24</v>
      </c>
      <c r="M270" s="77">
        <v>0</v>
      </c>
      <c r="N270" s="78">
        <v>147</v>
      </c>
      <c r="O270" s="79">
        <v>146</v>
      </c>
      <c r="P270" s="80">
        <f t="shared" si="43"/>
        <v>-1</v>
      </c>
      <c r="Q270" s="81">
        <f t="shared" si="42"/>
        <v>99.319727891156461</v>
      </c>
    </row>
    <row r="271" spans="1:17" s="1" customFormat="1" ht="27" outlineLevel="1" x14ac:dyDescent="0.25">
      <c r="A271" s="111">
        <f t="shared" si="44"/>
        <v>268</v>
      </c>
      <c r="B271" s="82" t="s">
        <v>405</v>
      </c>
      <c r="C271" s="76" t="s">
        <v>22</v>
      </c>
      <c r="D271" s="76" t="s">
        <v>324</v>
      </c>
      <c r="E271" s="76" t="s">
        <v>387</v>
      </c>
      <c r="F271" s="76" t="s">
        <v>91</v>
      </c>
      <c r="G271" s="76" t="s">
        <v>52</v>
      </c>
      <c r="H271" s="76"/>
      <c r="I271" s="76" t="s">
        <v>24</v>
      </c>
      <c r="J271" s="76" t="s">
        <v>24</v>
      </c>
      <c r="K271" s="75"/>
      <c r="L271" s="75" t="s">
        <v>24</v>
      </c>
      <c r="M271" s="77">
        <v>0</v>
      </c>
      <c r="N271" s="78">
        <v>600</v>
      </c>
      <c r="O271" s="79">
        <v>600</v>
      </c>
      <c r="P271" s="80">
        <f t="shared" si="43"/>
        <v>0</v>
      </c>
      <c r="Q271" s="81">
        <f t="shared" si="42"/>
        <v>100</v>
      </c>
    </row>
    <row r="272" spans="1:17" s="1" customFormat="1" ht="27" outlineLevel="1" x14ac:dyDescent="0.25">
      <c r="A272" s="111">
        <f t="shared" si="44"/>
        <v>269</v>
      </c>
      <c r="B272" s="82" t="s">
        <v>406</v>
      </c>
      <c r="C272" s="76" t="s">
        <v>22</v>
      </c>
      <c r="D272" s="76" t="s">
        <v>324</v>
      </c>
      <c r="E272" s="76" t="s">
        <v>387</v>
      </c>
      <c r="F272" s="76" t="s">
        <v>91</v>
      </c>
      <c r="G272" s="76" t="s">
        <v>52</v>
      </c>
      <c r="H272" s="76"/>
      <c r="I272" s="76" t="s">
        <v>24</v>
      </c>
      <c r="J272" s="76" t="s">
        <v>24</v>
      </c>
      <c r="K272" s="75"/>
      <c r="L272" s="75" t="s">
        <v>24</v>
      </c>
      <c r="M272" s="77">
        <v>0</v>
      </c>
      <c r="N272" s="78">
        <v>176</v>
      </c>
      <c r="O272" s="79">
        <v>176</v>
      </c>
      <c r="P272" s="80">
        <f t="shared" si="43"/>
        <v>0</v>
      </c>
      <c r="Q272" s="81">
        <f t="shared" si="42"/>
        <v>100</v>
      </c>
    </row>
    <row r="273" spans="1:17" s="1" customFormat="1" ht="27" outlineLevel="1" x14ac:dyDescent="0.25">
      <c r="A273" s="111">
        <f t="shared" si="44"/>
        <v>270</v>
      </c>
      <c r="B273" s="82" t="s">
        <v>407</v>
      </c>
      <c r="C273" s="76" t="s">
        <v>22</v>
      </c>
      <c r="D273" s="76" t="s">
        <v>324</v>
      </c>
      <c r="E273" s="76" t="s">
        <v>408</v>
      </c>
      <c r="F273" s="76" t="s">
        <v>91</v>
      </c>
      <c r="G273" s="76" t="s">
        <v>52</v>
      </c>
      <c r="H273" s="76"/>
      <c r="I273" s="76" t="s">
        <v>24</v>
      </c>
      <c r="J273" s="76" t="s">
        <v>24</v>
      </c>
      <c r="K273" s="75"/>
      <c r="L273" s="75" t="s">
        <v>24</v>
      </c>
      <c r="M273" s="77">
        <v>0</v>
      </c>
      <c r="N273" s="78">
        <v>1800</v>
      </c>
      <c r="O273" s="79">
        <v>0</v>
      </c>
      <c r="P273" s="80">
        <f t="shared" si="43"/>
        <v>-1800</v>
      </c>
      <c r="Q273" s="81">
        <f t="shared" si="42"/>
        <v>0</v>
      </c>
    </row>
    <row r="274" spans="1:17" s="1" customFormat="1" ht="27" outlineLevel="1" x14ac:dyDescent="0.25">
      <c r="A274" s="111">
        <f t="shared" si="44"/>
        <v>271</v>
      </c>
      <c r="B274" s="82" t="s">
        <v>409</v>
      </c>
      <c r="C274" s="76" t="s">
        <v>22</v>
      </c>
      <c r="D274" s="76" t="s">
        <v>324</v>
      </c>
      <c r="E274" s="76" t="s">
        <v>408</v>
      </c>
      <c r="F274" s="76" t="s">
        <v>91</v>
      </c>
      <c r="G274" s="76" t="s">
        <v>52</v>
      </c>
      <c r="H274" s="76"/>
      <c r="I274" s="76" t="s">
        <v>24</v>
      </c>
      <c r="J274" s="76" t="s">
        <v>24</v>
      </c>
      <c r="K274" s="75"/>
      <c r="L274" s="75" t="s">
        <v>24</v>
      </c>
      <c r="M274" s="77">
        <v>0</v>
      </c>
      <c r="N274" s="78">
        <v>781</v>
      </c>
      <c r="O274" s="79">
        <v>0</v>
      </c>
      <c r="P274" s="80">
        <f t="shared" si="43"/>
        <v>-781</v>
      </c>
      <c r="Q274" s="81">
        <f t="shared" si="42"/>
        <v>0</v>
      </c>
    </row>
    <row r="275" spans="1:17" s="1" customFormat="1" ht="40.5" outlineLevel="1" x14ac:dyDescent="0.25">
      <c r="A275" s="111">
        <f t="shared" si="44"/>
        <v>272</v>
      </c>
      <c r="B275" s="82" t="s">
        <v>410</v>
      </c>
      <c r="C275" s="76" t="s">
        <v>22</v>
      </c>
      <c r="D275" s="76" t="s">
        <v>324</v>
      </c>
      <c r="E275" s="76" t="s">
        <v>408</v>
      </c>
      <c r="F275" s="76" t="s">
        <v>91</v>
      </c>
      <c r="G275" s="76" t="s">
        <v>52</v>
      </c>
      <c r="H275" s="76"/>
      <c r="I275" s="76" t="s">
        <v>24</v>
      </c>
      <c r="J275" s="76" t="s">
        <v>24</v>
      </c>
      <c r="K275" s="75"/>
      <c r="L275" s="75" t="s">
        <v>24</v>
      </c>
      <c r="M275" s="77">
        <v>0</v>
      </c>
      <c r="N275" s="78">
        <v>242</v>
      </c>
      <c r="O275" s="79">
        <v>242</v>
      </c>
      <c r="P275" s="80">
        <f t="shared" si="43"/>
        <v>0</v>
      </c>
      <c r="Q275" s="81">
        <f t="shared" si="42"/>
        <v>100</v>
      </c>
    </row>
    <row r="276" spans="1:17" s="1" customFormat="1" ht="13.5" outlineLevel="1" x14ac:dyDescent="0.25">
      <c r="A276" s="110">
        <f t="shared" si="44"/>
        <v>273</v>
      </c>
      <c r="B276" s="75" t="s">
        <v>411</v>
      </c>
      <c r="C276" s="76" t="s">
        <v>22</v>
      </c>
      <c r="D276" s="76" t="s">
        <v>324</v>
      </c>
      <c r="E276" s="76" t="s">
        <v>408</v>
      </c>
      <c r="F276" s="76" t="s">
        <v>91</v>
      </c>
      <c r="G276" s="76" t="s">
        <v>52</v>
      </c>
      <c r="H276" s="76"/>
      <c r="I276" s="76" t="s">
        <v>24</v>
      </c>
      <c r="J276" s="76" t="s">
        <v>24</v>
      </c>
      <c r="K276" s="75"/>
      <c r="L276" s="75" t="s">
        <v>24</v>
      </c>
      <c r="M276" s="77">
        <v>0</v>
      </c>
      <c r="N276" s="78">
        <v>161</v>
      </c>
      <c r="O276" s="79">
        <v>161</v>
      </c>
      <c r="P276" s="80">
        <f t="shared" si="43"/>
        <v>0</v>
      </c>
      <c r="Q276" s="81">
        <f t="shared" si="42"/>
        <v>100</v>
      </c>
    </row>
    <row r="277" spans="1:17" s="1" customFormat="1" ht="27" outlineLevel="1" x14ac:dyDescent="0.25">
      <c r="A277" s="111">
        <f t="shared" si="44"/>
        <v>274</v>
      </c>
      <c r="B277" s="82" t="s">
        <v>412</v>
      </c>
      <c r="C277" s="76" t="s">
        <v>22</v>
      </c>
      <c r="D277" s="76" t="s">
        <v>324</v>
      </c>
      <c r="E277" s="76" t="s">
        <v>413</v>
      </c>
      <c r="F277" s="76" t="s">
        <v>91</v>
      </c>
      <c r="G277" s="76" t="s">
        <v>52</v>
      </c>
      <c r="H277" s="76"/>
      <c r="I277" s="76" t="s">
        <v>24</v>
      </c>
      <c r="J277" s="76" t="s">
        <v>24</v>
      </c>
      <c r="K277" s="75"/>
      <c r="L277" s="75" t="s">
        <v>24</v>
      </c>
      <c r="M277" s="77">
        <v>0</v>
      </c>
      <c r="N277" s="78">
        <v>150</v>
      </c>
      <c r="O277" s="79">
        <v>0</v>
      </c>
      <c r="P277" s="80">
        <f t="shared" si="43"/>
        <v>-150</v>
      </c>
      <c r="Q277" s="81">
        <f t="shared" si="42"/>
        <v>0</v>
      </c>
    </row>
    <row r="278" spans="1:17" s="1" customFormat="1" ht="27" outlineLevel="1" x14ac:dyDescent="0.25">
      <c r="A278" s="111">
        <f t="shared" si="44"/>
        <v>275</v>
      </c>
      <c r="B278" s="82" t="s">
        <v>414</v>
      </c>
      <c r="C278" s="76" t="s">
        <v>22</v>
      </c>
      <c r="D278" s="76" t="s">
        <v>324</v>
      </c>
      <c r="E278" s="76" t="s">
        <v>413</v>
      </c>
      <c r="F278" s="76" t="s">
        <v>91</v>
      </c>
      <c r="G278" s="76" t="s">
        <v>52</v>
      </c>
      <c r="H278" s="76"/>
      <c r="I278" s="76" t="s">
        <v>24</v>
      </c>
      <c r="J278" s="76" t="s">
        <v>24</v>
      </c>
      <c r="K278" s="75"/>
      <c r="L278" s="75" t="s">
        <v>24</v>
      </c>
      <c r="M278" s="77">
        <v>0</v>
      </c>
      <c r="N278" s="78">
        <v>937</v>
      </c>
      <c r="O278" s="79">
        <v>0</v>
      </c>
      <c r="P278" s="80">
        <f t="shared" si="43"/>
        <v>-937</v>
      </c>
      <c r="Q278" s="81">
        <f t="shared" si="42"/>
        <v>0</v>
      </c>
    </row>
    <row r="279" spans="1:17" s="1" customFormat="1" ht="13.5" outlineLevel="1" x14ac:dyDescent="0.25">
      <c r="A279" s="110">
        <f t="shared" si="44"/>
        <v>276</v>
      </c>
      <c r="B279" s="75" t="s">
        <v>415</v>
      </c>
      <c r="C279" s="76" t="s">
        <v>22</v>
      </c>
      <c r="D279" s="76" t="s">
        <v>324</v>
      </c>
      <c r="E279" s="76" t="s">
        <v>413</v>
      </c>
      <c r="F279" s="76" t="s">
        <v>91</v>
      </c>
      <c r="G279" s="76" t="s">
        <v>52</v>
      </c>
      <c r="H279" s="76"/>
      <c r="I279" s="76" t="s">
        <v>24</v>
      </c>
      <c r="J279" s="76" t="s">
        <v>24</v>
      </c>
      <c r="K279" s="75"/>
      <c r="L279" s="75" t="s">
        <v>24</v>
      </c>
      <c r="M279" s="77">
        <v>200</v>
      </c>
      <c r="N279" s="78">
        <v>200</v>
      </c>
      <c r="O279" s="79">
        <v>200</v>
      </c>
      <c r="P279" s="80">
        <f t="shared" si="43"/>
        <v>0</v>
      </c>
      <c r="Q279" s="81">
        <f t="shared" si="42"/>
        <v>100</v>
      </c>
    </row>
    <row r="280" spans="1:17" s="1" customFormat="1" ht="27" customHeight="1" outlineLevel="1" x14ac:dyDescent="0.25">
      <c r="A280" s="111">
        <f t="shared" si="44"/>
        <v>277</v>
      </c>
      <c r="B280" s="82" t="s">
        <v>416</v>
      </c>
      <c r="C280" s="76" t="s">
        <v>22</v>
      </c>
      <c r="D280" s="76" t="s">
        <v>324</v>
      </c>
      <c r="E280" s="76" t="s">
        <v>413</v>
      </c>
      <c r="F280" s="76" t="s">
        <v>91</v>
      </c>
      <c r="G280" s="76" t="s">
        <v>52</v>
      </c>
      <c r="H280" s="76"/>
      <c r="I280" s="76" t="s">
        <v>24</v>
      </c>
      <c r="J280" s="76" t="s">
        <v>24</v>
      </c>
      <c r="K280" s="75"/>
      <c r="L280" s="75" t="s">
        <v>24</v>
      </c>
      <c r="M280" s="77">
        <v>0</v>
      </c>
      <c r="N280" s="78">
        <v>372</v>
      </c>
      <c r="O280" s="79">
        <v>372</v>
      </c>
      <c r="P280" s="80">
        <f t="shared" si="43"/>
        <v>0</v>
      </c>
      <c r="Q280" s="81">
        <f t="shared" si="42"/>
        <v>100</v>
      </c>
    </row>
    <row r="281" spans="1:17" s="1" customFormat="1" ht="13.5" outlineLevel="1" x14ac:dyDescent="0.25">
      <c r="A281" s="110">
        <f t="shared" si="44"/>
        <v>278</v>
      </c>
      <c r="B281" s="75" t="s">
        <v>417</v>
      </c>
      <c r="C281" s="76" t="s">
        <v>22</v>
      </c>
      <c r="D281" s="76" t="s">
        <v>324</v>
      </c>
      <c r="E281" s="76" t="s">
        <v>413</v>
      </c>
      <c r="F281" s="76" t="s">
        <v>91</v>
      </c>
      <c r="G281" s="76" t="s">
        <v>52</v>
      </c>
      <c r="H281" s="76"/>
      <c r="I281" s="76" t="s">
        <v>24</v>
      </c>
      <c r="J281" s="76" t="s">
        <v>24</v>
      </c>
      <c r="K281" s="75"/>
      <c r="L281" s="75" t="s">
        <v>24</v>
      </c>
      <c r="M281" s="77">
        <v>0</v>
      </c>
      <c r="N281" s="78">
        <v>150</v>
      </c>
      <c r="O281" s="79">
        <v>150</v>
      </c>
      <c r="P281" s="80">
        <f t="shared" si="43"/>
        <v>0</v>
      </c>
      <c r="Q281" s="81">
        <f t="shared" si="42"/>
        <v>100</v>
      </c>
    </row>
    <row r="282" spans="1:17" s="1" customFormat="1" ht="13.5" outlineLevel="1" x14ac:dyDescent="0.25">
      <c r="A282" s="110">
        <f t="shared" si="44"/>
        <v>279</v>
      </c>
      <c r="B282" s="75" t="s">
        <v>418</v>
      </c>
      <c r="C282" s="76" t="s">
        <v>22</v>
      </c>
      <c r="D282" s="76" t="s">
        <v>324</v>
      </c>
      <c r="E282" s="76" t="s">
        <v>413</v>
      </c>
      <c r="F282" s="76" t="s">
        <v>91</v>
      </c>
      <c r="G282" s="76" t="s">
        <v>52</v>
      </c>
      <c r="H282" s="76"/>
      <c r="I282" s="76" t="s">
        <v>24</v>
      </c>
      <c r="J282" s="76" t="s">
        <v>24</v>
      </c>
      <c r="K282" s="75"/>
      <c r="L282" s="75" t="s">
        <v>24</v>
      </c>
      <c r="M282" s="77">
        <v>0</v>
      </c>
      <c r="N282" s="78">
        <v>3000</v>
      </c>
      <c r="O282" s="79">
        <v>1134</v>
      </c>
      <c r="P282" s="80">
        <f t="shared" si="43"/>
        <v>-1866</v>
      </c>
      <c r="Q282" s="81">
        <f t="shared" si="42"/>
        <v>37.799999999999997</v>
      </c>
    </row>
    <row r="283" spans="1:17" s="1" customFormat="1" ht="27" outlineLevel="1" x14ac:dyDescent="0.25">
      <c r="A283" s="111">
        <f t="shared" si="44"/>
        <v>280</v>
      </c>
      <c r="B283" s="82" t="s">
        <v>419</v>
      </c>
      <c r="C283" s="76" t="s">
        <v>22</v>
      </c>
      <c r="D283" s="76" t="s">
        <v>324</v>
      </c>
      <c r="E283" s="76" t="s">
        <v>413</v>
      </c>
      <c r="F283" s="76" t="s">
        <v>91</v>
      </c>
      <c r="G283" s="76" t="s">
        <v>52</v>
      </c>
      <c r="H283" s="76"/>
      <c r="I283" s="76" t="s">
        <v>24</v>
      </c>
      <c r="J283" s="76" t="s">
        <v>24</v>
      </c>
      <c r="K283" s="75"/>
      <c r="L283" s="75" t="s">
        <v>24</v>
      </c>
      <c r="M283" s="77">
        <v>0</v>
      </c>
      <c r="N283" s="78">
        <v>308</v>
      </c>
      <c r="O283" s="79">
        <v>307</v>
      </c>
      <c r="P283" s="80">
        <f t="shared" si="43"/>
        <v>-1</v>
      </c>
      <c r="Q283" s="81">
        <f t="shared" si="42"/>
        <v>99.675324675324674</v>
      </c>
    </row>
    <row r="284" spans="1:17" s="1" customFormat="1" ht="27" outlineLevel="1" x14ac:dyDescent="0.25">
      <c r="A284" s="111">
        <f t="shared" si="44"/>
        <v>281</v>
      </c>
      <c r="B284" s="82" t="s">
        <v>420</v>
      </c>
      <c r="C284" s="76" t="s">
        <v>22</v>
      </c>
      <c r="D284" s="76" t="s">
        <v>324</v>
      </c>
      <c r="E284" s="76" t="s">
        <v>421</v>
      </c>
      <c r="F284" s="76" t="s">
        <v>91</v>
      </c>
      <c r="G284" s="76" t="s">
        <v>52</v>
      </c>
      <c r="H284" s="76"/>
      <c r="I284" s="76" t="s">
        <v>24</v>
      </c>
      <c r="J284" s="76" t="s">
        <v>24</v>
      </c>
      <c r="K284" s="75"/>
      <c r="L284" s="75" t="s">
        <v>24</v>
      </c>
      <c r="M284" s="77">
        <v>0</v>
      </c>
      <c r="N284" s="78">
        <v>1200</v>
      </c>
      <c r="O284" s="79">
        <v>0</v>
      </c>
      <c r="P284" s="80">
        <f t="shared" si="43"/>
        <v>-1200</v>
      </c>
      <c r="Q284" s="81">
        <f t="shared" si="42"/>
        <v>0</v>
      </c>
    </row>
    <row r="285" spans="1:17" s="1" customFormat="1" ht="27" outlineLevel="1" x14ac:dyDescent="0.25">
      <c r="A285" s="111">
        <f t="shared" si="44"/>
        <v>282</v>
      </c>
      <c r="B285" s="82" t="s">
        <v>422</v>
      </c>
      <c r="C285" s="76" t="s">
        <v>22</v>
      </c>
      <c r="D285" s="76" t="s">
        <v>324</v>
      </c>
      <c r="E285" s="76" t="s">
        <v>421</v>
      </c>
      <c r="F285" s="76" t="s">
        <v>91</v>
      </c>
      <c r="G285" s="76" t="s">
        <v>52</v>
      </c>
      <c r="H285" s="76"/>
      <c r="I285" s="76" t="s">
        <v>24</v>
      </c>
      <c r="J285" s="76" t="s">
        <v>24</v>
      </c>
      <c r="K285" s="75"/>
      <c r="L285" s="75" t="s">
        <v>24</v>
      </c>
      <c r="M285" s="77">
        <v>0</v>
      </c>
      <c r="N285" s="78">
        <v>100</v>
      </c>
      <c r="O285" s="79">
        <v>0</v>
      </c>
      <c r="P285" s="80">
        <f t="shared" si="43"/>
        <v>-100</v>
      </c>
      <c r="Q285" s="81">
        <f t="shared" si="42"/>
        <v>0</v>
      </c>
    </row>
    <row r="286" spans="1:17" s="1" customFormat="1" ht="27" outlineLevel="1" x14ac:dyDescent="0.25">
      <c r="A286" s="111">
        <f t="shared" si="44"/>
        <v>283</v>
      </c>
      <c r="B286" s="82" t="s">
        <v>423</v>
      </c>
      <c r="C286" s="76" t="s">
        <v>22</v>
      </c>
      <c r="D286" s="76" t="s">
        <v>324</v>
      </c>
      <c r="E286" s="76" t="s">
        <v>421</v>
      </c>
      <c r="F286" s="76" t="s">
        <v>91</v>
      </c>
      <c r="G286" s="76" t="s">
        <v>52</v>
      </c>
      <c r="H286" s="76"/>
      <c r="I286" s="76" t="s">
        <v>24</v>
      </c>
      <c r="J286" s="76" t="s">
        <v>24</v>
      </c>
      <c r="K286" s="75"/>
      <c r="L286" s="75" t="s">
        <v>24</v>
      </c>
      <c r="M286" s="77">
        <v>0</v>
      </c>
      <c r="N286" s="78">
        <v>212</v>
      </c>
      <c r="O286" s="79">
        <v>211</v>
      </c>
      <c r="P286" s="80">
        <f t="shared" si="43"/>
        <v>-1</v>
      </c>
      <c r="Q286" s="81">
        <f t="shared" si="42"/>
        <v>99.528301886792448</v>
      </c>
    </row>
    <row r="287" spans="1:17" s="1" customFormat="1" ht="27" outlineLevel="1" x14ac:dyDescent="0.25">
      <c r="A287" s="111">
        <f t="shared" si="44"/>
        <v>284</v>
      </c>
      <c r="B287" s="82" t="s">
        <v>424</v>
      </c>
      <c r="C287" s="76" t="s">
        <v>22</v>
      </c>
      <c r="D287" s="76" t="s">
        <v>324</v>
      </c>
      <c r="E287" s="76" t="s">
        <v>421</v>
      </c>
      <c r="F287" s="76" t="s">
        <v>91</v>
      </c>
      <c r="G287" s="76" t="s">
        <v>52</v>
      </c>
      <c r="H287" s="76"/>
      <c r="I287" s="76" t="s">
        <v>24</v>
      </c>
      <c r="J287" s="76" t="s">
        <v>24</v>
      </c>
      <c r="K287" s="75"/>
      <c r="L287" s="75" t="s">
        <v>24</v>
      </c>
      <c r="M287" s="77">
        <v>0</v>
      </c>
      <c r="N287" s="78">
        <v>138</v>
      </c>
      <c r="O287" s="79">
        <v>138</v>
      </c>
      <c r="P287" s="80">
        <f t="shared" si="43"/>
        <v>0</v>
      </c>
      <c r="Q287" s="81">
        <f t="shared" si="42"/>
        <v>100</v>
      </c>
    </row>
    <row r="288" spans="1:17" s="1" customFormat="1" ht="27" outlineLevel="1" x14ac:dyDescent="0.25">
      <c r="A288" s="111">
        <f t="shared" si="44"/>
        <v>285</v>
      </c>
      <c r="B288" s="82" t="s">
        <v>425</v>
      </c>
      <c r="C288" s="76" t="s">
        <v>22</v>
      </c>
      <c r="D288" s="76" t="s">
        <v>324</v>
      </c>
      <c r="E288" s="76" t="s">
        <v>421</v>
      </c>
      <c r="F288" s="76" t="s">
        <v>91</v>
      </c>
      <c r="G288" s="76" t="s">
        <v>52</v>
      </c>
      <c r="H288" s="76"/>
      <c r="I288" s="76" t="s">
        <v>24</v>
      </c>
      <c r="J288" s="76" t="s">
        <v>24</v>
      </c>
      <c r="K288" s="75"/>
      <c r="L288" s="75" t="s">
        <v>24</v>
      </c>
      <c r="M288" s="77">
        <v>0</v>
      </c>
      <c r="N288" s="78">
        <v>576</v>
      </c>
      <c r="O288" s="79">
        <v>576</v>
      </c>
      <c r="P288" s="80">
        <f t="shared" si="43"/>
        <v>0</v>
      </c>
      <c r="Q288" s="81">
        <f t="shared" si="42"/>
        <v>100</v>
      </c>
    </row>
    <row r="289" spans="1:18" s="1" customFormat="1" ht="13.5" outlineLevel="1" x14ac:dyDescent="0.25">
      <c r="A289" s="110">
        <f t="shared" si="44"/>
        <v>286</v>
      </c>
      <c r="B289" s="75" t="s">
        <v>426</v>
      </c>
      <c r="C289" s="76" t="s">
        <v>22</v>
      </c>
      <c r="D289" s="76" t="s">
        <v>324</v>
      </c>
      <c r="E289" s="76" t="s">
        <v>421</v>
      </c>
      <c r="F289" s="76" t="s">
        <v>91</v>
      </c>
      <c r="G289" s="76" t="s">
        <v>52</v>
      </c>
      <c r="H289" s="76"/>
      <c r="I289" s="76" t="s">
        <v>24</v>
      </c>
      <c r="J289" s="76" t="s">
        <v>24</v>
      </c>
      <c r="K289" s="75"/>
      <c r="L289" s="75" t="s">
        <v>24</v>
      </c>
      <c r="M289" s="77">
        <v>0</v>
      </c>
      <c r="N289" s="78">
        <v>91</v>
      </c>
      <c r="O289" s="79">
        <v>91</v>
      </c>
      <c r="P289" s="80">
        <f t="shared" si="43"/>
        <v>0</v>
      </c>
      <c r="Q289" s="81">
        <f t="shared" si="42"/>
        <v>100</v>
      </c>
    </row>
    <row r="290" spans="1:18" s="1" customFormat="1" ht="27" outlineLevel="1" x14ac:dyDescent="0.25">
      <c r="A290" s="111">
        <f t="shared" si="44"/>
        <v>287</v>
      </c>
      <c r="B290" s="82" t="s">
        <v>427</v>
      </c>
      <c r="C290" s="76" t="s">
        <v>22</v>
      </c>
      <c r="D290" s="76" t="s">
        <v>324</v>
      </c>
      <c r="E290" s="76" t="s">
        <v>421</v>
      </c>
      <c r="F290" s="76" t="s">
        <v>91</v>
      </c>
      <c r="G290" s="76" t="s">
        <v>52</v>
      </c>
      <c r="H290" s="76"/>
      <c r="I290" s="76" t="s">
        <v>24</v>
      </c>
      <c r="J290" s="76" t="s">
        <v>24</v>
      </c>
      <c r="K290" s="75"/>
      <c r="L290" s="75" t="s">
        <v>24</v>
      </c>
      <c r="M290" s="77">
        <v>0</v>
      </c>
      <c r="N290" s="78">
        <v>2967</v>
      </c>
      <c r="O290" s="79">
        <v>2967</v>
      </c>
      <c r="P290" s="80">
        <f t="shared" si="43"/>
        <v>0</v>
      </c>
      <c r="Q290" s="81">
        <f t="shared" si="42"/>
        <v>100</v>
      </c>
    </row>
    <row r="291" spans="1:18" s="1" customFormat="1" ht="40.5" outlineLevel="1" x14ac:dyDescent="0.25">
      <c r="A291" s="111">
        <f t="shared" si="44"/>
        <v>288</v>
      </c>
      <c r="B291" s="82" t="s">
        <v>428</v>
      </c>
      <c r="C291" s="76" t="s">
        <v>22</v>
      </c>
      <c r="D291" s="76" t="s">
        <v>324</v>
      </c>
      <c r="E291" s="76" t="s">
        <v>421</v>
      </c>
      <c r="F291" s="76" t="s">
        <v>91</v>
      </c>
      <c r="G291" s="76" t="s">
        <v>52</v>
      </c>
      <c r="H291" s="76"/>
      <c r="I291" s="76" t="s">
        <v>24</v>
      </c>
      <c r="J291" s="76" t="s">
        <v>24</v>
      </c>
      <c r="K291" s="75"/>
      <c r="L291" s="75" t="s">
        <v>24</v>
      </c>
      <c r="M291" s="77">
        <v>0</v>
      </c>
      <c r="N291" s="78">
        <v>2875</v>
      </c>
      <c r="O291" s="79">
        <v>0</v>
      </c>
      <c r="P291" s="80">
        <f t="shared" si="43"/>
        <v>-2875</v>
      </c>
      <c r="Q291" s="81">
        <f t="shared" si="42"/>
        <v>0</v>
      </c>
    </row>
    <row r="292" spans="1:18" s="1" customFormat="1" ht="40.5" outlineLevel="1" x14ac:dyDescent="0.25">
      <c r="A292" s="111">
        <f t="shared" si="44"/>
        <v>289</v>
      </c>
      <c r="B292" s="82" t="s">
        <v>429</v>
      </c>
      <c r="C292" s="76" t="s">
        <v>22</v>
      </c>
      <c r="D292" s="76" t="s">
        <v>324</v>
      </c>
      <c r="E292" s="76" t="s">
        <v>421</v>
      </c>
      <c r="F292" s="76" t="s">
        <v>91</v>
      </c>
      <c r="G292" s="76" t="s">
        <v>52</v>
      </c>
      <c r="H292" s="76"/>
      <c r="I292" s="76" t="s">
        <v>24</v>
      </c>
      <c r="J292" s="76" t="s">
        <v>24</v>
      </c>
      <c r="K292" s="75"/>
      <c r="L292" s="75" t="s">
        <v>24</v>
      </c>
      <c r="M292" s="77">
        <v>0</v>
      </c>
      <c r="N292" s="78">
        <v>822</v>
      </c>
      <c r="O292" s="79">
        <v>0</v>
      </c>
      <c r="P292" s="80">
        <f t="shared" si="43"/>
        <v>-822</v>
      </c>
      <c r="Q292" s="81">
        <f t="shared" si="42"/>
        <v>0</v>
      </c>
    </row>
    <row r="293" spans="1:18" s="1" customFormat="1" ht="27" outlineLevel="1" x14ac:dyDescent="0.25">
      <c r="A293" s="111">
        <f t="shared" si="44"/>
        <v>290</v>
      </c>
      <c r="B293" s="82" t="s">
        <v>430</v>
      </c>
      <c r="C293" s="76" t="s">
        <v>22</v>
      </c>
      <c r="D293" s="76" t="s">
        <v>324</v>
      </c>
      <c r="E293" s="76" t="s">
        <v>421</v>
      </c>
      <c r="F293" s="76" t="s">
        <v>91</v>
      </c>
      <c r="G293" s="76" t="s">
        <v>52</v>
      </c>
      <c r="H293" s="76"/>
      <c r="I293" s="76" t="s">
        <v>24</v>
      </c>
      <c r="J293" s="76" t="s">
        <v>24</v>
      </c>
      <c r="K293" s="75"/>
      <c r="L293" s="75" t="s">
        <v>24</v>
      </c>
      <c r="M293" s="77">
        <v>0</v>
      </c>
      <c r="N293" s="78">
        <v>3993</v>
      </c>
      <c r="O293" s="79">
        <v>0</v>
      </c>
      <c r="P293" s="80">
        <f t="shared" si="43"/>
        <v>-3993</v>
      </c>
      <c r="Q293" s="81">
        <f t="shared" si="42"/>
        <v>0</v>
      </c>
    </row>
    <row r="294" spans="1:18" s="1" customFormat="1" ht="27" outlineLevel="1" x14ac:dyDescent="0.25">
      <c r="A294" s="111">
        <f t="shared" si="44"/>
        <v>291</v>
      </c>
      <c r="B294" s="82" t="s">
        <v>431</v>
      </c>
      <c r="C294" s="76" t="s">
        <v>22</v>
      </c>
      <c r="D294" s="76" t="s">
        <v>324</v>
      </c>
      <c r="E294" s="76" t="s">
        <v>421</v>
      </c>
      <c r="F294" s="76" t="s">
        <v>91</v>
      </c>
      <c r="G294" s="76" t="s">
        <v>52</v>
      </c>
      <c r="H294" s="76"/>
      <c r="I294" s="76" t="s">
        <v>24</v>
      </c>
      <c r="J294" s="76" t="s">
        <v>24</v>
      </c>
      <c r="K294" s="75"/>
      <c r="L294" s="75" t="s">
        <v>24</v>
      </c>
      <c r="M294" s="77">
        <v>0</v>
      </c>
      <c r="N294" s="78">
        <v>2320</v>
      </c>
      <c r="O294" s="79">
        <v>0</v>
      </c>
      <c r="P294" s="80">
        <f t="shared" si="43"/>
        <v>-2320</v>
      </c>
      <c r="Q294" s="81">
        <f t="shared" si="42"/>
        <v>0</v>
      </c>
    </row>
    <row r="295" spans="1:18" s="1" customFormat="1" ht="27" outlineLevel="1" x14ac:dyDescent="0.25">
      <c r="A295" s="111">
        <f t="shared" si="44"/>
        <v>292</v>
      </c>
      <c r="B295" s="82" t="s">
        <v>432</v>
      </c>
      <c r="C295" s="76" t="s">
        <v>22</v>
      </c>
      <c r="D295" s="76" t="s">
        <v>324</v>
      </c>
      <c r="E295" s="76" t="s">
        <v>90</v>
      </c>
      <c r="F295" s="76" t="s">
        <v>91</v>
      </c>
      <c r="G295" s="76" t="s">
        <v>52</v>
      </c>
      <c r="H295" s="76"/>
      <c r="I295" s="76" t="s">
        <v>24</v>
      </c>
      <c r="J295" s="76" t="s">
        <v>24</v>
      </c>
      <c r="K295" s="75"/>
      <c r="L295" s="75" t="s">
        <v>24</v>
      </c>
      <c r="M295" s="77">
        <v>0</v>
      </c>
      <c r="N295" s="78">
        <v>4800</v>
      </c>
      <c r="O295" s="79">
        <v>411</v>
      </c>
      <c r="P295" s="80">
        <f t="shared" si="43"/>
        <v>-4389</v>
      </c>
      <c r="Q295" s="81">
        <f t="shared" si="42"/>
        <v>8.5625</v>
      </c>
    </row>
    <row r="296" spans="1:18" s="40" customFormat="1" ht="14.25" customHeight="1" x14ac:dyDescent="0.25">
      <c r="A296" s="120">
        <f t="shared" si="44"/>
        <v>293</v>
      </c>
      <c r="B296" s="66" t="s">
        <v>433</v>
      </c>
      <c r="C296" s="67"/>
      <c r="D296" s="67"/>
      <c r="E296" s="67"/>
      <c r="F296" s="67"/>
      <c r="G296" s="67"/>
      <c r="H296" s="67"/>
      <c r="I296" s="67"/>
      <c r="J296" s="67"/>
      <c r="K296" s="68"/>
      <c r="L296" s="68"/>
      <c r="M296" s="70">
        <f>SUM(M299:M303)</f>
        <v>350000</v>
      </c>
      <c r="N296" s="70">
        <f t="shared" ref="N296:P296" si="45">SUM(N299:N303)</f>
        <v>655683</v>
      </c>
      <c r="O296" s="70">
        <f t="shared" si="45"/>
        <v>655625</v>
      </c>
      <c r="P296" s="71">
        <f t="shared" si="45"/>
        <v>-58</v>
      </c>
      <c r="Q296" s="69">
        <f t="shared" si="42"/>
        <v>99.991154262044319</v>
      </c>
      <c r="R296" s="39"/>
    </row>
    <row r="297" spans="1:18" s="40" customFormat="1" ht="14.25" customHeight="1" x14ac:dyDescent="0.25">
      <c r="A297" s="121">
        <f t="shared" si="44"/>
        <v>294</v>
      </c>
      <c r="B297" s="72" t="s">
        <v>13</v>
      </c>
      <c r="C297" s="73"/>
      <c r="D297" s="73"/>
      <c r="E297" s="73"/>
      <c r="F297" s="73"/>
      <c r="G297" s="73"/>
      <c r="H297" s="73"/>
      <c r="I297" s="73"/>
      <c r="J297" s="73"/>
      <c r="K297" s="74"/>
      <c r="L297" s="74"/>
      <c r="M297" s="25">
        <f>SUM(M299:M300)</f>
        <v>350000</v>
      </c>
      <c r="N297" s="25">
        <f t="shared" ref="N297:P297" si="46">SUM(N299:N300)</f>
        <v>629400</v>
      </c>
      <c r="O297" s="25">
        <f t="shared" si="46"/>
        <v>629342</v>
      </c>
      <c r="P297" s="26">
        <f t="shared" si="46"/>
        <v>-58</v>
      </c>
      <c r="Q297" s="24">
        <f t="shared" si="42"/>
        <v>99.990784874483637</v>
      </c>
      <c r="R297" s="39"/>
    </row>
    <row r="298" spans="1:18" s="1" customFormat="1" ht="14.25" customHeight="1" x14ac:dyDescent="0.25">
      <c r="A298" s="114">
        <f t="shared" si="44"/>
        <v>295</v>
      </c>
      <c r="B298" s="27" t="s">
        <v>14</v>
      </c>
      <c r="C298" s="28"/>
      <c r="D298" s="28"/>
      <c r="E298" s="28"/>
      <c r="F298" s="28"/>
      <c r="G298" s="28"/>
      <c r="H298" s="28"/>
      <c r="I298" s="28"/>
      <c r="J298" s="28"/>
      <c r="K298" s="29"/>
      <c r="L298" s="29"/>
      <c r="M298" s="31">
        <f>SUM(M301:M303)</f>
        <v>0</v>
      </c>
      <c r="N298" s="31">
        <f t="shared" ref="N298:P298" si="47">SUM(N301:N303)</f>
        <v>26283</v>
      </c>
      <c r="O298" s="31">
        <f t="shared" si="47"/>
        <v>26283</v>
      </c>
      <c r="P298" s="32">
        <f t="shared" si="47"/>
        <v>0</v>
      </c>
      <c r="Q298" s="30">
        <f t="shared" si="42"/>
        <v>100</v>
      </c>
    </row>
    <row r="299" spans="1:18" s="1" customFormat="1" ht="27" outlineLevel="1" x14ac:dyDescent="0.25">
      <c r="A299" s="110">
        <f t="shared" si="44"/>
        <v>296</v>
      </c>
      <c r="B299" s="82" t="s">
        <v>434</v>
      </c>
      <c r="C299" s="76" t="s">
        <v>435</v>
      </c>
      <c r="D299" s="76" t="s">
        <v>436</v>
      </c>
      <c r="E299" s="76" t="s">
        <v>24</v>
      </c>
      <c r="F299" s="76" t="s">
        <v>437</v>
      </c>
      <c r="G299" s="76" t="s">
        <v>438</v>
      </c>
      <c r="H299" s="76"/>
      <c r="I299" s="76" t="s">
        <v>24</v>
      </c>
      <c r="J299" s="76" t="s">
        <v>24</v>
      </c>
      <c r="K299" s="75" t="s">
        <v>439</v>
      </c>
      <c r="L299" s="75" t="s">
        <v>24</v>
      </c>
      <c r="M299" s="77">
        <v>350000</v>
      </c>
      <c r="N299" s="78">
        <v>628000</v>
      </c>
      <c r="O299" s="79">
        <v>628000</v>
      </c>
      <c r="P299" s="80">
        <f>O299-N299</f>
        <v>0</v>
      </c>
      <c r="Q299" s="81">
        <f>O299/N299*100</f>
        <v>100</v>
      </c>
    </row>
    <row r="300" spans="1:18" s="1" customFormat="1" ht="13.5" outlineLevel="1" x14ac:dyDescent="0.25">
      <c r="A300" s="110">
        <f t="shared" si="44"/>
        <v>297</v>
      </c>
      <c r="B300" s="75" t="s">
        <v>440</v>
      </c>
      <c r="C300" s="76" t="s">
        <v>435</v>
      </c>
      <c r="D300" s="76" t="s">
        <v>436</v>
      </c>
      <c r="E300" s="76" t="s">
        <v>441</v>
      </c>
      <c r="F300" s="76" t="s">
        <v>442</v>
      </c>
      <c r="G300" s="76" t="s">
        <v>52</v>
      </c>
      <c r="H300" s="76"/>
      <c r="I300" s="76" t="s">
        <v>24</v>
      </c>
      <c r="J300" s="76" t="s">
        <v>24</v>
      </c>
      <c r="K300" s="75"/>
      <c r="L300" s="75" t="s">
        <v>24</v>
      </c>
      <c r="M300" s="77">
        <v>0</v>
      </c>
      <c r="N300" s="78">
        <v>1400</v>
      </c>
      <c r="O300" s="79">
        <v>1342</v>
      </c>
      <c r="P300" s="80">
        <f>O300-N300</f>
        <v>-58</v>
      </c>
      <c r="Q300" s="81">
        <f>O300/N300*100</f>
        <v>95.857142857142847</v>
      </c>
    </row>
    <row r="301" spans="1:18" s="1" customFormat="1" ht="13.5" outlineLevel="1" x14ac:dyDescent="0.25">
      <c r="A301" s="110">
        <f t="shared" si="44"/>
        <v>298</v>
      </c>
      <c r="B301" s="75" t="s">
        <v>443</v>
      </c>
      <c r="C301" s="76" t="s">
        <v>67</v>
      </c>
      <c r="D301" s="76" t="s">
        <v>436</v>
      </c>
      <c r="E301" s="76" t="s">
        <v>441</v>
      </c>
      <c r="F301" s="76" t="s">
        <v>442</v>
      </c>
      <c r="G301" s="76" t="s">
        <v>256</v>
      </c>
      <c r="H301" s="76" t="s">
        <v>444</v>
      </c>
      <c r="I301" s="76" t="s">
        <v>445</v>
      </c>
      <c r="J301" s="76" t="s">
        <v>70</v>
      </c>
      <c r="K301" s="75"/>
      <c r="L301" s="75" t="s">
        <v>24</v>
      </c>
      <c r="M301" s="77">
        <v>0</v>
      </c>
      <c r="N301" s="78">
        <v>1336</v>
      </c>
      <c r="O301" s="79">
        <v>1336</v>
      </c>
      <c r="P301" s="80">
        <f>O301-N301</f>
        <v>0</v>
      </c>
      <c r="Q301" s="81">
        <f>O301/N301*100</f>
        <v>100</v>
      </c>
    </row>
    <row r="302" spans="1:18" s="1" customFormat="1" ht="13.5" outlineLevel="1" x14ac:dyDescent="0.25">
      <c r="A302" s="110">
        <f t="shared" si="44"/>
        <v>299</v>
      </c>
      <c r="B302" s="75" t="s">
        <v>443</v>
      </c>
      <c r="C302" s="76" t="s">
        <v>67</v>
      </c>
      <c r="D302" s="76" t="s">
        <v>436</v>
      </c>
      <c r="E302" s="76" t="s">
        <v>441</v>
      </c>
      <c r="F302" s="76" t="s">
        <v>442</v>
      </c>
      <c r="G302" s="76" t="s">
        <v>256</v>
      </c>
      <c r="H302" s="76" t="s">
        <v>446</v>
      </c>
      <c r="I302" s="76" t="s">
        <v>445</v>
      </c>
      <c r="J302" s="76" t="s">
        <v>72</v>
      </c>
      <c r="K302" s="75"/>
      <c r="L302" s="75" t="s">
        <v>24</v>
      </c>
      <c r="M302" s="77">
        <v>0</v>
      </c>
      <c r="N302" s="78">
        <v>22712</v>
      </c>
      <c r="O302" s="79">
        <v>22712</v>
      </c>
      <c r="P302" s="80">
        <f>O302-N302</f>
        <v>0</v>
      </c>
      <c r="Q302" s="81">
        <f>O302/N302*100</f>
        <v>100</v>
      </c>
    </row>
    <row r="303" spans="1:18" s="1" customFormat="1" ht="40.5" outlineLevel="1" x14ac:dyDescent="0.25">
      <c r="A303" s="110">
        <f t="shared" si="44"/>
        <v>300</v>
      </c>
      <c r="B303" s="82" t="s">
        <v>447</v>
      </c>
      <c r="C303" s="76" t="s">
        <v>22</v>
      </c>
      <c r="D303" s="76" t="s">
        <v>436</v>
      </c>
      <c r="E303" s="76" t="s">
        <v>441</v>
      </c>
      <c r="F303" s="76" t="s">
        <v>442</v>
      </c>
      <c r="G303" s="76" t="s">
        <v>256</v>
      </c>
      <c r="H303" s="76" t="s">
        <v>448</v>
      </c>
      <c r="I303" s="76" t="s">
        <v>24</v>
      </c>
      <c r="J303" s="76" t="s">
        <v>24</v>
      </c>
      <c r="K303" s="75"/>
      <c r="L303" s="75" t="s">
        <v>24</v>
      </c>
      <c r="M303" s="77">
        <v>0</v>
      </c>
      <c r="N303" s="78">
        <v>2235</v>
      </c>
      <c r="O303" s="79">
        <v>2235</v>
      </c>
      <c r="P303" s="80">
        <f>O303-N303</f>
        <v>0</v>
      </c>
      <c r="Q303" s="81">
        <f>O303/N303*100</f>
        <v>100</v>
      </c>
    </row>
    <row r="304" spans="1:18" s="40" customFormat="1" ht="14.25" customHeight="1" x14ac:dyDescent="0.25">
      <c r="A304" s="120">
        <f t="shared" si="44"/>
        <v>301</v>
      </c>
      <c r="B304" s="66" t="s">
        <v>449</v>
      </c>
      <c r="C304" s="67"/>
      <c r="D304" s="67"/>
      <c r="E304" s="67"/>
      <c r="F304" s="67"/>
      <c r="G304" s="67"/>
      <c r="H304" s="67"/>
      <c r="I304" s="67"/>
      <c r="J304" s="67"/>
      <c r="K304" s="68"/>
      <c r="L304" s="68"/>
      <c r="M304" s="70">
        <f>SUM(M306:M310)</f>
        <v>207869</v>
      </c>
      <c r="N304" s="70">
        <f t="shared" ref="N304:P304" si="48">SUM(N306:N310)</f>
        <v>371796</v>
      </c>
      <c r="O304" s="70">
        <f t="shared" si="48"/>
        <v>311847</v>
      </c>
      <c r="P304" s="71">
        <f t="shared" si="48"/>
        <v>-59949</v>
      </c>
      <c r="Q304" s="69">
        <f t="shared" ref="Q304:Q305" si="49">O304/N304*100</f>
        <v>83.875835135396827</v>
      </c>
      <c r="R304" s="39"/>
    </row>
    <row r="305" spans="1:19" s="40" customFormat="1" ht="14.25" customHeight="1" x14ac:dyDescent="0.25">
      <c r="A305" s="121">
        <f t="shared" si="44"/>
        <v>302</v>
      </c>
      <c r="B305" s="72" t="s">
        <v>13</v>
      </c>
      <c r="C305" s="73"/>
      <c r="D305" s="73"/>
      <c r="E305" s="73"/>
      <c r="F305" s="73"/>
      <c r="G305" s="73"/>
      <c r="H305" s="73"/>
      <c r="I305" s="73"/>
      <c r="J305" s="73"/>
      <c r="K305" s="74"/>
      <c r="L305" s="74"/>
      <c r="M305" s="25">
        <f>SUM(M306:M310)</f>
        <v>207869</v>
      </c>
      <c r="N305" s="25">
        <f t="shared" ref="N305:P305" si="50">SUM(N306:N310)</f>
        <v>371796</v>
      </c>
      <c r="O305" s="25">
        <f t="shared" si="50"/>
        <v>311847</v>
      </c>
      <c r="P305" s="26">
        <f t="shared" si="50"/>
        <v>-59949</v>
      </c>
      <c r="Q305" s="24">
        <f t="shared" si="49"/>
        <v>83.875835135396827</v>
      </c>
      <c r="R305" s="39"/>
    </row>
    <row r="306" spans="1:19" s="1" customFormat="1" ht="13.5" outlineLevel="1" x14ac:dyDescent="0.25">
      <c r="A306" s="110">
        <f t="shared" si="44"/>
        <v>303</v>
      </c>
      <c r="B306" s="75" t="s">
        <v>450</v>
      </c>
      <c r="C306" s="76" t="s">
        <v>22</v>
      </c>
      <c r="D306" s="76" t="s">
        <v>451</v>
      </c>
      <c r="E306" s="76" t="s">
        <v>24</v>
      </c>
      <c r="F306" s="76" t="s">
        <v>452</v>
      </c>
      <c r="G306" s="76" t="s">
        <v>453</v>
      </c>
      <c r="H306" s="76"/>
      <c r="I306" s="76" t="s">
        <v>24</v>
      </c>
      <c r="J306" s="76" t="s">
        <v>24</v>
      </c>
      <c r="K306" s="75"/>
      <c r="L306" s="75" t="s">
        <v>24</v>
      </c>
      <c r="M306" s="77">
        <v>1000</v>
      </c>
      <c r="N306" s="78">
        <v>1000</v>
      </c>
      <c r="O306" s="79">
        <v>0</v>
      </c>
      <c r="P306" s="80">
        <f>O306-N306</f>
        <v>-1000</v>
      </c>
      <c r="Q306" s="81">
        <f>O306/N306*100</f>
        <v>0</v>
      </c>
    </row>
    <row r="307" spans="1:19" s="1" customFormat="1" ht="13.5" outlineLevel="1" x14ac:dyDescent="0.25">
      <c r="A307" s="110">
        <f t="shared" si="44"/>
        <v>304</v>
      </c>
      <c r="B307" s="75" t="s">
        <v>454</v>
      </c>
      <c r="C307" s="76" t="s">
        <v>435</v>
      </c>
      <c r="D307" s="76" t="s">
        <v>451</v>
      </c>
      <c r="E307" s="76" t="s">
        <v>455</v>
      </c>
      <c r="F307" s="76" t="s">
        <v>452</v>
      </c>
      <c r="G307" s="76" t="s">
        <v>52</v>
      </c>
      <c r="H307" s="76"/>
      <c r="I307" s="76" t="s">
        <v>24</v>
      </c>
      <c r="J307" s="76" t="s">
        <v>24</v>
      </c>
      <c r="K307" s="75"/>
      <c r="L307" s="75" t="s">
        <v>24</v>
      </c>
      <c r="M307" s="77">
        <v>0</v>
      </c>
      <c r="N307" s="78">
        <v>161707</v>
      </c>
      <c r="O307" s="79">
        <v>161707</v>
      </c>
      <c r="P307" s="80">
        <f>O307-N307</f>
        <v>0</v>
      </c>
      <c r="Q307" s="81">
        <f>O307/N307*100</f>
        <v>100</v>
      </c>
    </row>
    <row r="308" spans="1:19" s="1" customFormat="1" ht="13.5" outlineLevel="1" x14ac:dyDescent="0.25">
      <c r="A308" s="110">
        <f t="shared" si="44"/>
        <v>305</v>
      </c>
      <c r="B308" s="75" t="s">
        <v>456</v>
      </c>
      <c r="C308" s="76" t="s">
        <v>435</v>
      </c>
      <c r="D308" s="76" t="s">
        <v>451</v>
      </c>
      <c r="E308" s="76" t="s">
        <v>455</v>
      </c>
      <c r="F308" s="76" t="s">
        <v>452</v>
      </c>
      <c r="G308" s="76" t="s">
        <v>52</v>
      </c>
      <c r="H308" s="76"/>
      <c r="I308" s="76" t="s">
        <v>24</v>
      </c>
      <c r="J308" s="76" t="s">
        <v>24</v>
      </c>
      <c r="K308" s="75"/>
      <c r="L308" s="75" t="s">
        <v>24</v>
      </c>
      <c r="M308" s="77">
        <v>97000</v>
      </c>
      <c r="N308" s="78">
        <v>97000</v>
      </c>
      <c r="O308" s="79">
        <v>97000</v>
      </c>
      <c r="P308" s="80">
        <f>O308-N308</f>
        <v>0</v>
      </c>
      <c r="Q308" s="81">
        <f>O308/N308*100</f>
        <v>100</v>
      </c>
    </row>
    <row r="309" spans="1:19" s="1" customFormat="1" ht="13.5" outlineLevel="1" x14ac:dyDescent="0.25">
      <c r="A309" s="110">
        <f t="shared" si="44"/>
        <v>306</v>
      </c>
      <c r="B309" s="75" t="s">
        <v>457</v>
      </c>
      <c r="C309" s="76" t="s">
        <v>435</v>
      </c>
      <c r="D309" s="76" t="s">
        <v>451</v>
      </c>
      <c r="E309" s="76" t="s">
        <v>458</v>
      </c>
      <c r="F309" s="76" t="s">
        <v>459</v>
      </c>
      <c r="G309" s="76" t="s">
        <v>52</v>
      </c>
      <c r="H309" s="76"/>
      <c r="I309" s="76" t="s">
        <v>24</v>
      </c>
      <c r="J309" s="76" t="s">
        <v>24</v>
      </c>
      <c r="K309" s="75"/>
      <c r="L309" s="75" t="s">
        <v>24</v>
      </c>
      <c r="M309" s="77">
        <v>108369</v>
      </c>
      <c r="N309" s="78">
        <v>110364</v>
      </c>
      <c r="O309" s="79">
        <v>51416</v>
      </c>
      <c r="P309" s="80">
        <f>O309-N309</f>
        <v>-58948</v>
      </c>
      <c r="Q309" s="81">
        <f>O309/N309*100</f>
        <v>46.587655394875135</v>
      </c>
    </row>
    <row r="310" spans="1:19" s="1" customFormat="1" ht="13.5" outlineLevel="1" x14ac:dyDescent="0.25">
      <c r="A310" s="110">
        <f t="shared" si="44"/>
        <v>307</v>
      </c>
      <c r="B310" s="75" t="s">
        <v>460</v>
      </c>
      <c r="C310" s="76" t="s">
        <v>22</v>
      </c>
      <c r="D310" s="76" t="s">
        <v>451</v>
      </c>
      <c r="E310" s="76" t="s">
        <v>24</v>
      </c>
      <c r="F310" s="76" t="s">
        <v>54</v>
      </c>
      <c r="G310" s="76" t="s">
        <v>47</v>
      </c>
      <c r="H310" s="76"/>
      <c r="I310" s="76" t="s">
        <v>24</v>
      </c>
      <c r="J310" s="76" t="s">
        <v>24</v>
      </c>
      <c r="K310" s="75"/>
      <c r="L310" s="75" t="s">
        <v>24</v>
      </c>
      <c r="M310" s="77">
        <v>1500</v>
      </c>
      <c r="N310" s="78">
        <v>1725</v>
      </c>
      <c r="O310" s="79">
        <v>1724</v>
      </c>
      <c r="P310" s="80">
        <f>O310-N310</f>
        <v>-1</v>
      </c>
      <c r="Q310" s="81">
        <f>O310/N310*100</f>
        <v>99.94202898550725</v>
      </c>
    </row>
    <row r="311" spans="1:19" s="40" customFormat="1" ht="14.25" customHeight="1" x14ac:dyDescent="0.25">
      <c r="A311" s="120">
        <f t="shared" si="44"/>
        <v>308</v>
      </c>
      <c r="B311" s="66" t="s">
        <v>461</v>
      </c>
      <c r="C311" s="67"/>
      <c r="D311" s="67"/>
      <c r="E311" s="67"/>
      <c r="F311" s="67"/>
      <c r="G311" s="67"/>
      <c r="H311" s="67"/>
      <c r="I311" s="67"/>
      <c r="J311" s="67"/>
      <c r="K311" s="68"/>
      <c r="L311" s="68"/>
      <c r="M311" s="70">
        <f>SUM(M313:M339)</f>
        <v>75800</v>
      </c>
      <c r="N311" s="70">
        <f t="shared" ref="N311:P311" si="51">SUM(N313:N339)</f>
        <v>232766</v>
      </c>
      <c r="O311" s="70">
        <f t="shared" si="51"/>
        <v>84341</v>
      </c>
      <c r="P311" s="71">
        <f t="shared" si="51"/>
        <v>-148425</v>
      </c>
      <c r="Q311" s="69">
        <f t="shared" ref="Q311:Q374" si="52">O311/N311*100</f>
        <v>36.234243832862191</v>
      </c>
      <c r="R311" s="39"/>
    </row>
    <row r="312" spans="1:19" s="40" customFormat="1" ht="26.25" x14ac:dyDescent="0.25">
      <c r="A312" s="118">
        <f t="shared" si="44"/>
        <v>309</v>
      </c>
      <c r="B312" s="53" t="s">
        <v>18</v>
      </c>
      <c r="C312" s="54"/>
      <c r="D312" s="54"/>
      <c r="E312" s="54"/>
      <c r="F312" s="54"/>
      <c r="G312" s="54"/>
      <c r="H312" s="54"/>
      <c r="I312" s="54"/>
      <c r="J312" s="54"/>
      <c r="K312" s="55"/>
      <c r="L312" s="55"/>
      <c r="M312" s="57">
        <f>SUM(M313:M339)</f>
        <v>75800</v>
      </c>
      <c r="N312" s="57">
        <f t="shared" ref="N312:P312" si="53">SUM(N313:N339)</f>
        <v>232766</v>
      </c>
      <c r="O312" s="57">
        <f t="shared" si="53"/>
        <v>84341</v>
      </c>
      <c r="P312" s="58">
        <f t="shared" si="53"/>
        <v>-148425</v>
      </c>
      <c r="Q312" s="56">
        <f t="shared" si="52"/>
        <v>36.234243832862191</v>
      </c>
      <c r="R312" s="39"/>
      <c r="S312" s="39"/>
    </row>
    <row r="313" spans="1:19" s="1" customFormat="1" ht="13.5" outlineLevel="1" x14ac:dyDescent="0.25">
      <c r="A313" s="110">
        <f t="shared" si="44"/>
        <v>310</v>
      </c>
      <c r="B313" s="75" t="s">
        <v>462</v>
      </c>
      <c r="C313" s="76" t="s">
        <v>463</v>
      </c>
      <c r="D313" s="76" t="s">
        <v>464</v>
      </c>
      <c r="E313" s="76" t="s">
        <v>24</v>
      </c>
      <c r="F313" s="76" t="s">
        <v>465</v>
      </c>
      <c r="G313" s="76" t="s">
        <v>466</v>
      </c>
      <c r="H313" s="76"/>
      <c r="I313" s="76" t="s">
        <v>24</v>
      </c>
      <c r="J313" s="76" t="s">
        <v>24</v>
      </c>
      <c r="K313" s="75"/>
      <c r="L313" s="75" t="s">
        <v>24</v>
      </c>
      <c r="M313" s="77">
        <v>55200</v>
      </c>
      <c r="N313" s="78">
        <v>83439</v>
      </c>
      <c r="O313" s="79">
        <v>0</v>
      </c>
      <c r="P313" s="80">
        <f t="shared" ref="P313:P338" si="54">O313-N313</f>
        <v>-83439</v>
      </c>
      <c r="Q313" s="81">
        <f t="shared" si="52"/>
        <v>0</v>
      </c>
    </row>
    <row r="314" spans="1:19" s="1" customFormat="1" ht="13.5" outlineLevel="1" x14ac:dyDescent="0.25">
      <c r="A314" s="110">
        <f t="shared" si="44"/>
        <v>311</v>
      </c>
      <c r="B314" s="75" t="s">
        <v>467</v>
      </c>
      <c r="C314" s="76" t="s">
        <v>468</v>
      </c>
      <c r="D314" s="76" t="s">
        <v>464</v>
      </c>
      <c r="E314" s="76" t="s">
        <v>24</v>
      </c>
      <c r="F314" s="76" t="s">
        <v>465</v>
      </c>
      <c r="G314" s="76" t="s">
        <v>466</v>
      </c>
      <c r="H314" s="76"/>
      <c r="I314" s="76" t="s">
        <v>24</v>
      </c>
      <c r="J314" s="76" t="s">
        <v>24</v>
      </c>
      <c r="K314" s="75"/>
      <c r="L314" s="75" t="s">
        <v>24</v>
      </c>
      <c r="M314" s="77">
        <v>0</v>
      </c>
      <c r="N314" s="78">
        <v>21728</v>
      </c>
      <c r="O314" s="79">
        <v>0</v>
      </c>
      <c r="P314" s="80">
        <f t="shared" si="54"/>
        <v>-21728</v>
      </c>
      <c r="Q314" s="81">
        <f t="shared" si="52"/>
        <v>0</v>
      </c>
    </row>
    <row r="315" spans="1:19" s="1" customFormat="1" ht="13.5" outlineLevel="1" x14ac:dyDescent="0.25">
      <c r="A315" s="110">
        <f t="shared" si="44"/>
        <v>312</v>
      </c>
      <c r="B315" s="75" t="s">
        <v>469</v>
      </c>
      <c r="C315" s="76" t="s">
        <v>470</v>
      </c>
      <c r="D315" s="76" t="s">
        <v>464</v>
      </c>
      <c r="E315" s="76" t="s">
        <v>24</v>
      </c>
      <c r="F315" s="76" t="s">
        <v>28</v>
      </c>
      <c r="G315" s="76" t="s">
        <v>466</v>
      </c>
      <c r="H315" s="76"/>
      <c r="I315" s="76" t="s">
        <v>24</v>
      </c>
      <c r="J315" s="76" t="s">
        <v>24</v>
      </c>
      <c r="K315" s="75"/>
      <c r="L315" s="75" t="s">
        <v>24</v>
      </c>
      <c r="M315" s="77">
        <v>0</v>
      </c>
      <c r="N315" s="78">
        <v>35515</v>
      </c>
      <c r="O315" s="79">
        <v>0</v>
      </c>
      <c r="P315" s="80">
        <f t="shared" si="54"/>
        <v>-35515</v>
      </c>
      <c r="Q315" s="81">
        <f t="shared" si="52"/>
        <v>0</v>
      </c>
    </row>
    <row r="316" spans="1:19" s="1" customFormat="1" ht="13.5" outlineLevel="1" x14ac:dyDescent="0.25">
      <c r="A316" s="110">
        <f t="shared" si="44"/>
        <v>313</v>
      </c>
      <c r="B316" s="75" t="s">
        <v>471</v>
      </c>
      <c r="C316" s="76" t="s">
        <v>472</v>
      </c>
      <c r="D316" s="76" t="s">
        <v>464</v>
      </c>
      <c r="E316" s="76" t="s">
        <v>24</v>
      </c>
      <c r="F316" s="76" t="s">
        <v>473</v>
      </c>
      <c r="G316" s="76" t="s">
        <v>466</v>
      </c>
      <c r="H316" s="76"/>
      <c r="I316" s="76" t="s">
        <v>24</v>
      </c>
      <c r="J316" s="76" t="s">
        <v>24</v>
      </c>
      <c r="K316" s="75"/>
      <c r="L316" s="75" t="s">
        <v>24</v>
      </c>
      <c r="M316" s="77">
        <v>10600</v>
      </c>
      <c r="N316" s="78">
        <v>7109</v>
      </c>
      <c r="O316" s="79">
        <v>0</v>
      </c>
      <c r="P316" s="80">
        <f t="shared" si="54"/>
        <v>-7109</v>
      </c>
      <c r="Q316" s="81">
        <f t="shared" si="52"/>
        <v>0</v>
      </c>
    </row>
    <row r="317" spans="1:19" s="1" customFormat="1" ht="13.5" outlineLevel="1" x14ac:dyDescent="0.25">
      <c r="A317" s="110">
        <f t="shared" si="44"/>
        <v>314</v>
      </c>
      <c r="B317" s="75" t="s">
        <v>474</v>
      </c>
      <c r="C317" s="76" t="s">
        <v>463</v>
      </c>
      <c r="D317" s="76" t="s">
        <v>464</v>
      </c>
      <c r="E317" s="76" t="s">
        <v>475</v>
      </c>
      <c r="F317" s="76" t="s">
        <v>476</v>
      </c>
      <c r="G317" s="76" t="s">
        <v>84</v>
      </c>
      <c r="H317" s="76"/>
      <c r="I317" s="76" t="s">
        <v>24</v>
      </c>
      <c r="J317" s="76" t="s">
        <v>24</v>
      </c>
      <c r="K317" s="75" t="s">
        <v>477</v>
      </c>
      <c r="L317" s="75" t="s">
        <v>24</v>
      </c>
      <c r="M317" s="77">
        <v>0</v>
      </c>
      <c r="N317" s="78">
        <v>3683</v>
      </c>
      <c r="O317" s="79">
        <v>3683</v>
      </c>
      <c r="P317" s="80">
        <f t="shared" si="54"/>
        <v>0</v>
      </c>
      <c r="Q317" s="81">
        <f t="shared" si="52"/>
        <v>100</v>
      </c>
    </row>
    <row r="318" spans="1:19" s="1" customFormat="1" ht="13.5" outlineLevel="1" x14ac:dyDescent="0.25">
      <c r="A318" s="110">
        <f t="shared" si="44"/>
        <v>315</v>
      </c>
      <c r="B318" s="75" t="s">
        <v>478</v>
      </c>
      <c r="C318" s="76" t="s">
        <v>463</v>
      </c>
      <c r="D318" s="76" t="s">
        <v>464</v>
      </c>
      <c r="E318" s="76" t="s">
        <v>479</v>
      </c>
      <c r="F318" s="76" t="s">
        <v>476</v>
      </c>
      <c r="G318" s="76" t="s">
        <v>84</v>
      </c>
      <c r="H318" s="76"/>
      <c r="I318" s="76" t="s">
        <v>24</v>
      </c>
      <c r="J318" s="76" t="s">
        <v>24</v>
      </c>
      <c r="K318" s="75" t="s">
        <v>480</v>
      </c>
      <c r="L318" s="75" t="s">
        <v>24</v>
      </c>
      <c r="M318" s="77">
        <v>0</v>
      </c>
      <c r="N318" s="78">
        <v>1534</v>
      </c>
      <c r="O318" s="79">
        <v>1534</v>
      </c>
      <c r="P318" s="80">
        <f t="shared" si="54"/>
        <v>0</v>
      </c>
      <c r="Q318" s="81">
        <f t="shared" si="52"/>
        <v>100</v>
      </c>
    </row>
    <row r="319" spans="1:19" s="1" customFormat="1" ht="13.5" outlineLevel="1" x14ac:dyDescent="0.25">
      <c r="A319" s="110">
        <f t="shared" si="44"/>
        <v>316</v>
      </c>
      <c r="B319" s="75" t="s">
        <v>481</v>
      </c>
      <c r="C319" s="76" t="s">
        <v>463</v>
      </c>
      <c r="D319" s="76" t="s">
        <v>464</v>
      </c>
      <c r="E319" s="76" t="s">
        <v>482</v>
      </c>
      <c r="F319" s="76" t="s">
        <v>476</v>
      </c>
      <c r="G319" s="76" t="s">
        <v>84</v>
      </c>
      <c r="H319" s="76"/>
      <c r="I319" s="76" t="s">
        <v>24</v>
      </c>
      <c r="J319" s="76" t="s">
        <v>24</v>
      </c>
      <c r="K319" s="75" t="s">
        <v>483</v>
      </c>
      <c r="L319" s="75" t="s">
        <v>24</v>
      </c>
      <c r="M319" s="77">
        <v>0</v>
      </c>
      <c r="N319" s="78">
        <v>1424</v>
      </c>
      <c r="O319" s="79">
        <v>1424</v>
      </c>
      <c r="P319" s="80">
        <f t="shared" si="54"/>
        <v>0</v>
      </c>
      <c r="Q319" s="81">
        <f t="shared" si="52"/>
        <v>100</v>
      </c>
    </row>
    <row r="320" spans="1:19" s="1" customFormat="1" ht="13.5" outlineLevel="1" x14ac:dyDescent="0.25">
      <c r="A320" s="110">
        <f t="shared" si="44"/>
        <v>317</v>
      </c>
      <c r="B320" s="75" t="s">
        <v>484</v>
      </c>
      <c r="C320" s="76" t="s">
        <v>463</v>
      </c>
      <c r="D320" s="76" t="s">
        <v>464</v>
      </c>
      <c r="E320" s="76" t="s">
        <v>485</v>
      </c>
      <c r="F320" s="76" t="s">
        <v>476</v>
      </c>
      <c r="G320" s="76" t="s">
        <v>84</v>
      </c>
      <c r="H320" s="76"/>
      <c r="I320" s="76" t="s">
        <v>24</v>
      </c>
      <c r="J320" s="76" t="s">
        <v>24</v>
      </c>
      <c r="K320" s="75" t="s">
        <v>486</v>
      </c>
      <c r="L320" s="75" t="s">
        <v>24</v>
      </c>
      <c r="M320" s="77">
        <v>0</v>
      </c>
      <c r="N320" s="78">
        <v>3048</v>
      </c>
      <c r="O320" s="79">
        <v>3048</v>
      </c>
      <c r="P320" s="80">
        <f t="shared" si="54"/>
        <v>0</v>
      </c>
      <c r="Q320" s="81">
        <f t="shared" si="52"/>
        <v>100</v>
      </c>
    </row>
    <row r="321" spans="1:17" s="1" customFormat="1" ht="27" outlineLevel="1" x14ac:dyDescent="0.25">
      <c r="A321" s="111">
        <f t="shared" si="44"/>
        <v>318</v>
      </c>
      <c r="B321" s="82" t="s">
        <v>487</v>
      </c>
      <c r="C321" s="76" t="s">
        <v>463</v>
      </c>
      <c r="D321" s="76" t="s">
        <v>464</v>
      </c>
      <c r="E321" s="76" t="s">
        <v>488</v>
      </c>
      <c r="F321" s="76" t="s">
        <v>476</v>
      </c>
      <c r="G321" s="76" t="s">
        <v>84</v>
      </c>
      <c r="H321" s="76"/>
      <c r="I321" s="76" t="s">
        <v>24</v>
      </c>
      <c r="J321" s="76" t="s">
        <v>24</v>
      </c>
      <c r="K321" s="75" t="s">
        <v>489</v>
      </c>
      <c r="L321" s="75" t="s">
        <v>24</v>
      </c>
      <c r="M321" s="77">
        <v>0</v>
      </c>
      <c r="N321" s="78">
        <v>1979</v>
      </c>
      <c r="O321" s="79">
        <v>1979</v>
      </c>
      <c r="P321" s="80">
        <f t="shared" si="54"/>
        <v>0</v>
      </c>
      <c r="Q321" s="81">
        <f t="shared" si="52"/>
        <v>100</v>
      </c>
    </row>
    <row r="322" spans="1:17" s="1" customFormat="1" ht="27" outlineLevel="1" x14ac:dyDescent="0.25">
      <c r="A322" s="111">
        <f t="shared" si="44"/>
        <v>319</v>
      </c>
      <c r="B322" s="82" t="s">
        <v>490</v>
      </c>
      <c r="C322" s="76" t="s">
        <v>463</v>
      </c>
      <c r="D322" s="76" t="s">
        <v>464</v>
      </c>
      <c r="E322" s="76" t="s">
        <v>491</v>
      </c>
      <c r="F322" s="76" t="s">
        <v>476</v>
      </c>
      <c r="G322" s="76" t="s">
        <v>84</v>
      </c>
      <c r="H322" s="76"/>
      <c r="I322" s="76" t="s">
        <v>24</v>
      </c>
      <c r="J322" s="76" t="s">
        <v>24</v>
      </c>
      <c r="K322" s="75" t="s">
        <v>492</v>
      </c>
      <c r="L322" s="75" t="s">
        <v>24</v>
      </c>
      <c r="M322" s="77">
        <v>0</v>
      </c>
      <c r="N322" s="78">
        <v>1790</v>
      </c>
      <c r="O322" s="79">
        <v>1790</v>
      </c>
      <c r="P322" s="80">
        <f t="shared" si="54"/>
        <v>0</v>
      </c>
      <c r="Q322" s="81">
        <f t="shared" si="52"/>
        <v>100</v>
      </c>
    </row>
    <row r="323" spans="1:17" s="1" customFormat="1" ht="27" outlineLevel="1" x14ac:dyDescent="0.25">
      <c r="A323" s="111">
        <f t="shared" si="44"/>
        <v>320</v>
      </c>
      <c r="B323" s="82" t="s">
        <v>493</v>
      </c>
      <c r="C323" s="76" t="s">
        <v>463</v>
      </c>
      <c r="D323" s="76" t="s">
        <v>464</v>
      </c>
      <c r="E323" s="76" t="s">
        <v>494</v>
      </c>
      <c r="F323" s="76" t="s">
        <v>476</v>
      </c>
      <c r="G323" s="76" t="s">
        <v>84</v>
      </c>
      <c r="H323" s="76"/>
      <c r="I323" s="76" t="s">
        <v>24</v>
      </c>
      <c r="J323" s="76" t="s">
        <v>24</v>
      </c>
      <c r="K323" s="75" t="s">
        <v>495</v>
      </c>
      <c r="L323" s="75" t="s">
        <v>24</v>
      </c>
      <c r="M323" s="77">
        <v>0</v>
      </c>
      <c r="N323" s="78">
        <v>525</v>
      </c>
      <c r="O323" s="79">
        <v>525</v>
      </c>
      <c r="P323" s="80">
        <f t="shared" si="54"/>
        <v>0</v>
      </c>
      <c r="Q323" s="81">
        <f t="shared" si="52"/>
        <v>100</v>
      </c>
    </row>
    <row r="324" spans="1:17" s="1" customFormat="1" ht="27" outlineLevel="1" x14ac:dyDescent="0.25">
      <c r="A324" s="111">
        <f t="shared" si="44"/>
        <v>321</v>
      </c>
      <c r="B324" s="82" t="s">
        <v>496</v>
      </c>
      <c r="C324" s="76" t="s">
        <v>463</v>
      </c>
      <c r="D324" s="76" t="s">
        <v>464</v>
      </c>
      <c r="E324" s="76" t="s">
        <v>497</v>
      </c>
      <c r="F324" s="76" t="s">
        <v>476</v>
      </c>
      <c r="G324" s="76" t="s">
        <v>84</v>
      </c>
      <c r="H324" s="76"/>
      <c r="I324" s="76" t="s">
        <v>24</v>
      </c>
      <c r="J324" s="76" t="s">
        <v>24</v>
      </c>
      <c r="K324" s="75" t="s">
        <v>498</v>
      </c>
      <c r="L324" s="75" t="s">
        <v>24</v>
      </c>
      <c r="M324" s="77">
        <v>0</v>
      </c>
      <c r="N324" s="78">
        <v>1883</v>
      </c>
      <c r="O324" s="79">
        <v>1883</v>
      </c>
      <c r="P324" s="80">
        <f t="shared" si="54"/>
        <v>0</v>
      </c>
      <c r="Q324" s="81">
        <f t="shared" si="52"/>
        <v>100</v>
      </c>
    </row>
    <row r="325" spans="1:17" s="1" customFormat="1" ht="13.5" outlineLevel="1" x14ac:dyDescent="0.25">
      <c r="A325" s="110">
        <f t="shared" ref="A325:A388" si="55">1+A324</f>
        <v>322</v>
      </c>
      <c r="B325" s="75" t="s">
        <v>499</v>
      </c>
      <c r="C325" s="76" t="s">
        <v>463</v>
      </c>
      <c r="D325" s="76" t="s">
        <v>464</v>
      </c>
      <c r="E325" s="76" t="s">
        <v>500</v>
      </c>
      <c r="F325" s="76" t="s">
        <v>476</v>
      </c>
      <c r="G325" s="76" t="s">
        <v>84</v>
      </c>
      <c r="H325" s="76"/>
      <c r="I325" s="76" t="s">
        <v>24</v>
      </c>
      <c r="J325" s="76" t="s">
        <v>24</v>
      </c>
      <c r="K325" s="75" t="s">
        <v>501</v>
      </c>
      <c r="L325" s="75" t="s">
        <v>24</v>
      </c>
      <c r="M325" s="77">
        <v>0</v>
      </c>
      <c r="N325" s="78">
        <v>1916</v>
      </c>
      <c r="O325" s="79">
        <v>1916</v>
      </c>
      <c r="P325" s="80">
        <f t="shared" si="54"/>
        <v>0</v>
      </c>
      <c r="Q325" s="81">
        <f t="shared" si="52"/>
        <v>100</v>
      </c>
    </row>
    <row r="326" spans="1:17" s="1" customFormat="1" ht="27" outlineLevel="1" x14ac:dyDescent="0.25">
      <c r="A326" s="111">
        <f t="shared" si="55"/>
        <v>323</v>
      </c>
      <c r="B326" s="82" t="s">
        <v>502</v>
      </c>
      <c r="C326" s="76" t="s">
        <v>463</v>
      </c>
      <c r="D326" s="76" t="s">
        <v>464</v>
      </c>
      <c r="E326" s="76" t="s">
        <v>503</v>
      </c>
      <c r="F326" s="76" t="s">
        <v>476</v>
      </c>
      <c r="G326" s="76" t="s">
        <v>84</v>
      </c>
      <c r="H326" s="76"/>
      <c r="I326" s="76" t="s">
        <v>24</v>
      </c>
      <c r="J326" s="76" t="s">
        <v>24</v>
      </c>
      <c r="K326" s="75" t="s">
        <v>504</v>
      </c>
      <c r="L326" s="75" t="s">
        <v>24</v>
      </c>
      <c r="M326" s="77">
        <v>0</v>
      </c>
      <c r="N326" s="78">
        <v>4614</v>
      </c>
      <c r="O326" s="79">
        <v>4614</v>
      </c>
      <c r="P326" s="80">
        <f t="shared" si="54"/>
        <v>0</v>
      </c>
      <c r="Q326" s="81">
        <f t="shared" si="52"/>
        <v>100</v>
      </c>
    </row>
    <row r="327" spans="1:17" s="1" customFormat="1" ht="13.5" outlineLevel="1" x14ac:dyDescent="0.25">
      <c r="A327" s="110">
        <f t="shared" si="55"/>
        <v>324</v>
      </c>
      <c r="B327" s="75" t="s">
        <v>505</v>
      </c>
      <c r="C327" s="76" t="s">
        <v>463</v>
      </c>
      <c r="D327" s="76" t="s">
        <v>464</v>
      </c>
      <c r="E327" s="76" t="s">
        <v>506</v>
      </c>
      <c r="F327" s="76" t="s">
        <v>476</v>
      </c>
      <c r="G327" s="76" t="s">
        <v>84</v>
      </c>
      <c r="H327" s="76"/>
      <c r="I327" s="76" t="s">
        <v>24</v>
      </c>
      <c r="J327" s="76" t="s">
        <v>24</v>
      </c>
      <c r="K327" s="75" t="s">
        <v>507</v>
      </c>
      <c r="L327" s="75" t="s">
        <v>24</v>
      </c>
      <c r="M327" s="77">
        <v>0</v>
      </c>
      <c r="N327" s="78">
        <v>1903</v>
      </c>
      <c r="O327" s="79">
        <v>1903</v>
      </c>
      <c r="P327" s="80">
        <f t="shared" si="54"/>
        <v>0</v>
      </c>
      <c r="Q327" s="81">
        <f t="shared" si="52"/>
        <v>100</v>
      </c>
    </row>
    <row r="328" spans="1:17" s="1" customFormat="1" ht="13.5" outlineLevel="1" x14ac:dyDescent="0.25">
      <c r="A328" s="110">
        <f t="shared" si="55"/>
        <v>325</v>
      </c>
      <c r="B328" s="75" t="s">
        <v>508</v>
      </c>
      <c r="C328" s="76" t="s">
        <v>463</v>
      </c>
      <c r="D328" s="76" t="s">
        <v>464</v>
      </c>
      <c r="E328" s="76" t="s">
        <v>509</v>
      </c>
      <c r="F328" s="76" t="s">
        <v>476</v>
      </c>
      <c r="G328" s="76" t="s">
        <v>84</v>
      </c>
      <c r="H328" s="76"/>
      <c r="I328" s="76" t="s">
        <v>24</v>
      </c>
      <c r="J328" s="76" t="s">
        <v>24</v>
      </c>
      <c r="K328" s="75" t="s">
        <v>510</v>
      </c>
      <c r="L328" s="75" t="s">
        <v>24</v>
      </c>
      <c r="M328" s="77">
        <v>0</v>
      </c>
      <c r="N328" s="78">
        <v>4896</v>
      </c>
      <c r="O328" s="79">
        <v>4896</v>
      </c>
      <c r="P328" s="80">
        <f t="shared" si="54"/>
        <v>0</v>
      </c>
      <c r="Q328" s="81">
        <f t="shared" si="52"/>
        <v>100</v>
      </c>
    </row>
    <row r="329" spans="1:17" s="1" customFormat="1" ht="27" outlineLevel="1" x14ac:dyDescent="0.25">
      <c r="A329" s="111">
        <f t="shared" si="55"/>
        <v>326</v>
      </c>
      <c r="B329" s="82" t="s">
        <v>511</v>
      </c>
      <c r="C329" s="76" t="s">
        <v>463</v>
      </c>
      <c r="D329" s="76" t="s">
        <v>464</v>
      </c>
      <c r="E329" s="76" t="s">
        <v>512</v>
      </c>
      <c r="F329" s="76" t="s">
        <v>476</v>
      </c>
      <c r="G329" s="76" t="s">
        <v>84</v>
      </c>
      <c r="H329" s="76"/>
      <c r="I329" s="76" t="s">
        <v>24</v>
      </c>
      <c r="J329" s="76" t="s">
        <v>24</v>
      </c>
      <c r="K329" s="75" t="s">
        <v>513</v>
      </c>
      <c r="L329" s="75" t="s">
        <v>24</v>
      </c>
      <c r="M329" s="77">
        <v>0</v>
      </c>
      <c r="N329" s="78">
        <v>4742</v>
      </c>
      <c r="O329" s="79">
        <v>4742</v>
      </c>
      <c r="P329" s="80">
        <f t="shared" si="54"/>
        <v>0</v>
      </c>
      <c r="Q329" s="81">
        <f t="shared" si="52"/>
        <v>100</v>
      </c>
    </row>
    <row r="330" spans="1:17" s="1" customFormat="1" ht="27" outlineLevel="1" x14ac:dyDescent="0.25">
      <c r="A330" s="111">
        <f t="shared" si="55"/>
        <v>327</v>
      </c>
      <c r="B330" s="82" t="s">
        <v>514</v>
      </c>
      <c r="C330" s="76" t="s">
        <v>463</v>
      </c>
      <c r="D330" s="76" t="s">
        <v>464</v>
      </c>
      <c r="E330" s="76" t="s">
        <v>515</v>
      </c>
      <c r="F330" s="76" t="s">
        <v>476</v>
      </c>
      <c r="G330" s="76" t="s">
        <v>84</v>
      </c>
      <c r="H330" s="76"/>
      <c r="I330" s="76" t="s">
        <v>24</v>
      </c>
      <c r="J330" s="76" t="s">
        <v>24</v>
      </c>
      <c r="K330" s="75" t="s">
        <v>516</v>
      </c>
      <c r="L330" s="75" t="s">
        <v>24</v>
      </c>
      <c r="M330" s="77">
        <v>0</v>
      </c>
      <c r="N330" s="78">
        <v>1478</v>
      </c>
      <c r="O330" s="79">
        <v>1478</v>
      </c>
      <c r="P330" s="80">
        <f t="shared" si="54"/>
        <v>0</v>
      </c>
      <c r="Q330" s="81">
        <f t="shared" si="52"/>
        <v>100</v>
      </c>
    </row>
    <row r="331" spans="1:17" s="1" customFormat="1" ht="27" outlineLevel="1" x14ac:dyDescent="0.25">
      <c r="A331" s="111">
        <f t="shared" si="55"/>
        <v>328</v>
      </c>
      <c r="B331" s="82" t="s">
        <v>517</v>
      </c>
      <c r="C331" s="76" t="s">
        <v>463</v>
      </c>
      <c r="D331" s="76" t="s">
        <v>464</v>
      </c>
      <c r="E331" s="76" t="s">
        <v>518</v>
      </c>
      <c r="F331" s="76" t="s">
        <v>476</v>
      </c>
      <c r="G331" s="76" t="s">
        <v>84</v>
      </c>
      <c r="H331" s="76"/>
      <c r="I331" s="76" t="s">
        <v>24</v>
      </c>
      <c r="J331" s="76" t="s">
        <v>24</v>
      </c>
      <c r="K331" s="75" t="s">
        <v>519</v>
      </c>
      <c r="L331" s="75" t="s">
        <v>24</v>
      </c>
      <c r="M331" s="77">
        <v>0</v>
      </c>
      <c r="N331" s="78">
        <v>2923</v>
      </c>
      <c r="O331" s="79">
        <v>2923</v>
      </c>
      <c r="P331" s="80">
        <f t="shared" si="54"/>
        <v>0</v>
      </c>
      <c r="Q331" s="81">
        <f t="shared" si="52"/>
        <v>100</v>
      </c>
    </row>
    <row r="332" spans="1:17" s="1" customFormat="1" ht="27" outlineLevel="1" x14ac:dyDescent="0.25">
      <c r="A332" s="111">
        <f t="shared" si="55"/>
        <v>329</v>
      </c>
      <c r="B332" s="82" t="s">
        <v>520</v>
      </c>
      <c r="C332" s="76" t="s">
        <v>463</v>
      </c>
      <c r="D332" s="76" t="s">
        <v>464</v>
      </c>
      <c r="E332" s="76" t="s">
        <v>521</v>
      </c>
      <c r="F332" s="76" t="s">
        <v>476</v>
      </c>
      <c r="G332" s="76" t="s">
        <v>84</v>
      </c>
      <c r="H332" s="76"/>
      <c r="I332" s="76" t="s">
        <v>24</v>
      </c>
      <c r="J332" s="76" t="s">
        <v>24</v>
      </c>
      <c r="K332" s="75" t="s">
        <v>522</v>
      </c>
      <c r="L332" s="75" t="s">
        <v>24</v>
      </c>
      <c r="M332" s="77">
        <v>0</v>
      </c>
      <c r="N332" s="78">
        <v>3623</v>
      </c>
      <c r="O332" s="79">
        <v>3623</v>
      </c>
      <c r="P332" s="80">
        <f t="shared" si="54"/>
        <v>0</v>
      </c>
      <c r="Q332" s="81">
        <f t="shared" si="52"/>
        <v>100</v>
      </c>
    </row>
    <row r="333" spans="1:17" s="1" customFormat="1" ht="40.5" outlineLevel="1" x14ac:dyDescent="0.25">
      <c r="A333" s="111">
        <f t="shared" si="55"/>
        <v>330</v>
      </c>
      <c r="B333" s="82" t="s">
        <v>523</v>
      </c>
      <c r="C333" s="76" t="s">
        <v>463</v>
      </c>
      <c r="D333" s="76" t="s">
        <v>464</v>
      </c>
      <c r="E333" s="76" t="s">
        <v>524</v>
      </c>
      <c r="F333" s="76" t="s">
        <v>476</v>
      </c>
      <c r="G333" s="76" t="s">
        <v>525</v>
      </c>
      <c r="H333" s="76"/>
      <c r="I333" s="76" t="s">
        <v>24</v>
      </c>
      <c r="J333" s="76" t="s">
        <v>24</v>
      </c>
      <c r="K333" s="75" t="s">
        <v>526</v>
      </c>
      <c r="L333" s="75" t="s">
        <v>24</v>
      </c>
      <c r="M333" s="77">
        <v>0</v>
      </c>
      <c r="N333" s="78">
        <v>595</v>
      </c>
      <c r="O333" s="79">
        <v>595</v>
      </c>
      <c r="P333" s="80">
        <f t="shared" si="54"/>
        <v>0</v>
      </c>
      <c r="Q333" s="81">
        <f t="shared" si="52"/>
        <v>100</v>
      </c>
    </row>
    <row r="334" spans="1:17" s="1" customFormat="1" ht="27" outlineLevel="1" x14ac:dyDescent="0.25">
      <c r="A334" s="111">
        <f t="shared" si="55"/>
        <v>331</v>
      </c>
      <c r="B334" s="82" t="s">
        <v>527</v>
      </c>
      <c r="C334" s="76" t="s">
        <v>463</v>
      </c>
      <c r="D334" s="76" t="s">
        <v>464</v>
      </c>
      <c r="E334" s="76" t="s">
        <v>528</v>
      </c>
      <c r="F334" s="76" t="s">
        <v>529</v>
      </c>
      <c r="G334" s="76" t="s">
        <v>84</v>
      </c>
      <c r="H334" s="76"/>
      <c r="I334" s="76" t="s">
        <v>24</v>
      </c>
      <c r="J334" s="76" t="s">
        <v>24</v>
      </c>
      <c r="K334" s="75" t="s">
        <v>530</v>
      </c>
      <c r="L334" s="75" t="s">
        <v>24</v>
      </c>
      <c r="M334" s="77">
        <v>0</v>
      </c>
      <c r="N334" s="78">
        <v>2897</v>
      </c>
      <c r="O334" s="79">
        <v>2897</v>
      </c>
      <c r="P334" s="80">
        <f t="shared" si="54"/>
        <v>0</v>
      </c>
      <c r="Q334" s="81">
        <f t="shared" si="52"/>
        <v>100</v>
      </c>
    </row>
    <row r="335" spans="1:17" s="1" customFormat="1" ht="27" outlineLevel="1" x14ac:dyDescent="0.25">
      <c r="A335" s="111">
        <f t="shared" si="55"/>
        <v>332</v>
      </c>
      <c r="B335" s="82" t="s">
        <v>531</v>
      </c>
      <c r="C335" s="76" t="s">
        <v>463</v>
      </c>
      <c r="D335" s="76" t="s">
        <v>464</v>
      </c>
      <c r="E335" s="76" t="s">
        <v>532</v>
      </c>
      <c r="F335" s="76" t="s">
        <v>529</v>
      </c>
      <c r="G335" s="76" t="s">
        <v>84</v>
      </c>
      <c r="H335" s="76"/>
      <c r="I335" s="76" t="s">
        <v>24</v>
      </c>
      <c r="J335" s="76" t="s">
        <v>24</v>
      </c>
      <c r="K335" s="75" t="s">
        <v>533</v>
      </c>
      <c r="L335" s="75" t="s">
        <v>24</v>
      </c>
      <c r="M335" s="77">
        <v>0</v>
      </c>
      <c r="N335" s="78">
        <v>731</v>
      </c>
      <c r="O335" s="79">
        <v>731</v>
      </c>
      <c r="P335" s="80">
        <f t="shared" si="54"/>
        <v>0</v>
      </c>
      <c r="Q335" s="81">
        <f t="shared" si="52"/>
        <v>100</v>
      </c>
    </row>
    <row r="336" spans="1:17" s="1" customFormat="1" ht="27" outlineLevel="1" x14ac:dyDescent="0.25">
      <c r="A336" s="111">
        <f t="shared" si="55"/>
        <v>333</v>
      </c>
      <c r="B336" s="82" t="s">
        <v>534</v>
      </c>
      <c r="C336" s="76" t="s">
        <v>463</v>
      </c>
      <c r="D336" s="76" t="s">
        <v>464</v>
      </c>
      <c r="E336" s="76" t="s">
        <v>535</v>
      </c>
      <c r="F336" s="76" t="s">
        <v>529</v>
      </c>
      <c r="G336" s="76" t="s">
        <v>84</v>
      </c>
      <c r="H336" s="76"/>
      <c r="I336" s="76" t="s">
        <v>24</v>
      </c>
      <c r="J336" s="76" t="s">
        <v>24</v>
      </c>
      <c r="K336" s="75" t="s">
        <v>536</v>
      </c>
      <c r="L336" s="75" t="s">
        <v>24</v>
      </c>
      <c r="M336" s="77">
        <v>0</v>
      </c>
      <c r="N336" s="78">
        <v>1568</v>
      </c>
      <c r="O336" s="79">
        <v>1568</v>
      </c>
      <c r="P336" s="80">
        <f t="shared" si="54"/>
        <v>0</v>
      </c>
      <c r="Q336" s="81">
        <f t="shared" si="52"/>
        <v>100</v>
      </c>
    </row>
    <row r="337" spans="1:18" s="1" customFormat="1" ht="27" outlineLevel="1" x14ac:dyDescent="0.25">
      <c r="A337" s="111">
        <f t="shared" si="55"/>
        <v>334</v>
      </c>
      <c r="B337" s="82" t="s">
        <v>537</v>
      </c>
      <c r="C337" s="76" t="s">
        <v>463</v>
      </c>
      <c r="D337" s="76" t="s">
        <v>464</v>
      </c>
      <c r="E337" s="76" t="s">
        <v>538</v>
      </c>
      <c r="F337" s="76" t="s">
        <v>529</v>
      </c>
      <c r="G337" s="76" t="s">
        <v>84</v>
      </c>
      <c r="H337" s="76"/>
      <c r="I337" s="76" t="s">
        <v>24</v>
      </c>
      <c r="J337" s="76" t="s">
        <v>24</v>
      </c>
      <c r="K337" s="75" t="s">
        <v>539</v>
      </c>
      <c r="L337" s="75" t="s">
        <v>24</v>
      </c>
      <c r="M337" s="77">
        <v>0</v>
      </c>
      <c r="N337" s="78">
        <v>222</v>
      </c>
      <c r="O337" s="79">
        <v>222</v>
      </c>
      <c r="P337" s="80">
        <f t="shared" si="54"/>
        <v>0</v>
      </c>
      <c r="Q337" s="81">
        <f t="shared" si="52"/>
        <v>100</v>
      </c>
    </row>
    <row r="338" spans="1:18" s="1" customFormat="1" ht="27" outlineLevel="1" x14ac:dyDescent="0.25">
      <c r="A338" s="111">
        <f t="shared" si="55"/>
        <v>335</v>
      </c>
      <c r="B338" s="82" t="s">
        <v>540</v>
      </c>
      <c r="C338" s="76" t="s">
        <v>463</v>
      </c>
      <c r="D338" s="76" t="s">
        <v>464</v>
      </c>
      <c r="E338" s="76" t="s">
        <v>541</v>
      </c>
      <c r="F338" s="76" t="s">
        <v>529</v>
      </c>
      <c r="G338" s="76" t="s">
        <v>84</v>
      </c>
      <c r="H338" s="76"/>
      <c r="I338" s="76" t="s">
        <v>24</v>
      </c>
      <c r="J338" s="76" t="s">
        <v>24</v>
      </c>
      <c r="K338" s="75" t="s">
        <v>542</v>
      </c>
      <c r="L338" s="75" t="s">
        <v>24</v>
      </c>
      <c r="M338" s="77">
        <v>0</v>
      </c>
      <c r="N338" s="78">
        <v>2724</v>
      </c>
      <c r="O338" s="79">
        <v>2724</v>
      </c>
      <c r="P338" s="80">
        <f t="shared" si="54"/>
        <v>0</v>
      </c>
      <c r="Q338" s="81">
        <f t="shared" si="52"/>
        <v>100</v>
      </c>
    </row>
    <row r="339" spans="1:18" s="40" customFormat="1" ht="13.5" outlineLevel="1" collapsed="1" x14ac:dyDescent="0.25">
      <c r="A339" s="122">
        <f t="shared" si="55"/>
        <v>336</v>
      </c>
      <c r="B339" s="84" t="s">
        <v>543</v>
      </c>
      <c r="C339" s="85"/>
      <c r="D339" s="85"/>
      <c r="E339" s="85"/>
      <c r="F339" s="85"/>
      <c r="G339" s="85"/>
      <c r="H339" s="85" t="s">
        <v>544</v>
      </c>
      <c r="I339" s="85"/>
      <c r="J339" s="85"/>
      <c r="K339" s="86"/>
      <c r="L339" s="86"/>
      <c r="M339" s="87">
        <f>SUM(M340:M382)</f>
        <v>10000</v>
      </c>
      <c r="N339" s="87">
        <f t="shared" ref="N339:P339" si="56">SUM(N340:N382)</f>
        <v>34277</v>
      </c>
      <c r="O339" s="87">
        <f t="shared" si="56"/>
        <v>33643</v>
      </c>
      <c r="P339" s="46">
        <f t="shared" si="56"/>
        <v>-634</v>
      </c>
      <c r="Q339" s="44">
        <f t="shared" si="52"/>
        <v>98.150363217317732</v>
      </c>
      <c r="R339" s="39"/>
    </row>
    <row r="340" spans="1:18" s="1" customFormat="1" ht="13.5" outlineLevel="1" x14ac:dyDescent="0.25">
      <c r="A340" s="110">
        <f t="shared" si="55"/>
        <v>337</v>
      </c>
      <c r="B340" s="75" t="s">
        <v>545</v>
      </c>
      <c r="C340" s="76" t="s">
        <v>472</v>
      </c>
      <c r="D340" s="76" t="s">
        <v>464</v>
      </c>
      <c r="E340" s="76" t="s">
        <v>24</v>
      </c>
      <c r="F340" s="76" t="s">
        <v>546</v>
      </c>
      <c r="G340" s="76" t="s">
        <v>466</v>
      </c>
      <c r="H340" s="76" t="s">
        <v>544</v>
      </c>
      <c r="I340" s="76" t="s">
        <v>24</v>
      </c>
      <c r="J340" s="76" t="s">
        <v>24</v>
      </c>
      <c r="K340" s="75"/>
      <c r="L340" s="75" t="s">
        <v>24</v>
      </c>
      <c r="M340" s="77">
        <v>10000</v>
      </c>
      <c r="N340" s="78">
        <v>0</v>
      </c>
      <c r="O340" s="79">
        <v>0</v>
      </c>
      <c r="P340" s="80">
        <f t="shared" ref="P340:P382" si="57">O340-N340</f>
        <v>0</v>
      </c>
      <c r="Q340" s="83" t="s">
        <v>107</v>
      </c>
    </row>
    <row r="341" spans="1:18" s="1" customFormat="1" ht="27" outlineLevel="1" x14ac:dyDescent="0.25">
      <c r="A341" s="111">
        <f t="shared" si="55"/>
        <v>338</v>
      </c>
      <c r="B341" s="82" t="s">
        <v>547</v>
      </c>
      <c r="C341" s="76" t="s">
        <v>472</v>
      </c>
      <c r="D341" s="76" t="s">
        <v>464</v>
      </c>
      <c r="E341" s="76" t="s">
        <v>548</v>
      </c>
      <c r="F341" s="76" t="s">
        <v>546</v>
      </c>
      <c r="G341" s="76" t="s">
        <v>84</v>
      </c>
      <c r="H341" s="76" t="s">
        <v>544</v>
      </c>
      <c r="I341" s="76" t="s">
        <v>24</v>
      </c>
      <c r="J341" s="76" t="s">
        <v>24</v>
      </c>
      <c r="K341" s="75" t="s">
        <v>549</v>
      </c>
      <c r="L341" s="75" t="s">
        <v>24</v>
      </c>
      <c r="M341" s="77">
        <v>0</v>
      </c>
      <c r="N341" s="78">
        <v>419</v>
      </c>
      <c r="O341" s="79">
        <v>419</v>
      </c>
      <c r="P341" s="80">
        <f t="shared" si="57"/>
        <v>0</v>
      </c>
      <c r="Q341" s="81">
        <f t="shared" si="52"/>
        <v>100</v>
      </c>
    </row>
    <row r="342" spans="1:18" s="1" customFormat="1" ht="27" outlineLevel="1" x14ac:dyDescent="0.25">
      <c r="A342" s="111">
        <f t="shared" si="55"/>
        <v>339</v>
      </c>
      <c r="B342" s="82" t="s">
        <v>550</v>
      </c>
      <c r="C342" s="76" t="s">
        <v>472</v>
      </c>
      <c r="D342" s="76" t="s">
        <v>464</v>
      </c>
      <c r="E342" s="76" t="s">
        <v>551</v>
      </c>
      <c r="F342" s="76" t="s">
        <v>546</v>
      </c>
      <c r="G342" s="76" t="s">
        <v>84</v>
      </c>
      <c r="H342" s="76" t="s">
        <v>544</v>
      </c>
      <c r="I342" s="76" t="s">
        <v>24</v>
      </c>
      <c r="J342" s="76" t="s">
        <v>24</v>
      </c>
      <c r="K342" s="75" t="s">
        <v>552</v>
      </c>
      <c r="L342" s="75" t="s">
        <v>24</v>
      </c>
      <c r="M342" s="77">
        <v>0</v>
      </c>
      <c r="N342" s="78">
        <v>354</v>
      </c>
      <c r="O342" s="79">
        <v>354</v>
      </c>
      <c r="P342" s="80">
        <f t="shared" si="57"/>
        <v>0</v>
      </c>
      <c r="Q342" s="81">
        <f t="shared" si="52"/>
        <v>100</v>
      </c>
    </row>
    <row r="343" spans="1:18" s="1" customFormat="1" ht="27" outlineLevel="1" x14ac:dyDescent="0.25">
      <c r="A343" s="111">
        <f t="shared" si="55"/>
        <v>340</v>
      </c>
      <c r="B343" s="82" t="s">
        <v>553</v>
      </c>
      <c r="C343" s="76" t="s">
        <v>472</v>
      </c>
      <c r="D343" s="76" t="s">
        <v>464</v>
      </c>
      <c r="E343" s="76" t="s">
        <v>554</v>
      </c>
      <c r="F343" s="76" t="s">
        <v>546</v>
      </c>
      <c r="G343" s="76" t="s">
        <v>84</v>
      </c>
      <c r="H343" s="76" t="s">
        <v>544</v>
      </c>
      <c r="I343" s="76" t="s">
        <v>24</v>
      </c>
      <c r="J343" s="76" t="s">
        <v>24</v>
      </c>
      <c r="K343" s="75" t="s">
        <v>555</v>
      </c>
      <c r="L343" s="75" t="s">
        <v>24</v>
      </c>
      <c r="M343" s="77">
        <v>0</v>
      </c>
      <c r="N343" s="78">
        <v>770</v>
      </c>
      <c r="O343" s="79">
        <v>770</v>
      </c>
      <c r="P343" s="80">
        <f t="shared" si="57"/>
        <v>0</v>
      </c>
      <c r="Q343" s="81">
        <f t="shared" si="52"/>
        <v>100</v>
      </c>
    </row>
    <row r="344" spans="1:18" s="1" customFormat="1" ht="40.5" outlineLevel="1" x14ac:dyDescent="0.25">
      <c r="A344" s="111">
        <f t="shared" si="55"/>
        <v>341</v>
      </c>
      <c r="B344" s="82" t="s">
        <v>556</v>
      </c>
      <c r="C344" s="76" t="s">
        <v>472</v>
      </c>
      <c r="D344" s="76" t="s">
        <v>464</v>
      </c>
      <c r="E344" s="76" t="s">
        <v>557</v>
      </c>
      <c r="F344" s="76" t="s">
        <v>546</v>
      </c>
      <c r="G344" s="76" t="s">
        <v>84</v>
      </c>
      <c r="H344" s="76" t="s">
        <v>544</v>
      </c>
      <c r="I344" s="76" t="s">
        <v>24</v>
      </c>
      <c r="J344" s="76" t="s">
        <v>24</v>
      </c>
      <c r="K344" s="75" t="s">
        <v>558</v>
      </c>
      <c r="L344" s="75" t="s">
        <v>24</v>
      </c>
      <c r="M344" s="77">
        <v>0</v>
      </c>
      <c r="N344" s="78">
        <v>419</v>
      </c>
      <c r="O344" s="79">
        <v>419</v>
      </c>
      <c r="P344" s="80">
        <f t="shared" si="57"/>
        <v>0</v>
      </c>
      <c r="Q344" s="81">
        <f t="shared" si="52"/>
        <v>100</v>
      </c>
    </row>
    <row r="345" spans="1:18" s="1" customFormat="1" ht="27" outlineLevel="1" x14ac:dyDescent="0.25">
      <c r="A345" s="111">
        <f t="shared" si="55"/>
        <v>342</v>
      </c>
      <c r="B345" s="82" t="s">
        <v>559</v>
      </c>
      <c r="C345" s="76" t="s">
        <v>472</v>
      </c>
      <c r="D345" s="76" t="s">
        <v>464</v>
      </c>
      <c r="E345" s="76" t="s">
        <v>560</v>
      </c>
      <c r="F345" s="76" t="s">
        <v>546</v>
      </c>
      <c r="G345" s="76" t="s">
        <v>84</v>
      </c>
      <c r="H345" s="76" t="s">
        <v>544</v>
      </c>
      <c r="I345" s="76" t="s">
        <v>24</v>
      </c>
      <c r="J345" s="76" t="s">
        <v>24</v>
      </c>
      <c r="K345" s="75" t="s">
        <v>561</v>
      </c>
      <c r="L345" s="75" t="s">
        <v>24</v>
      </c>
      <c r="M345" s="77">
        <v>0</v>
      </c>
      <c r="N345" s="78">
        <v>823</v>
      </c>
      <c r="O345" s="79">
        <v>823</v>
      </c>
      <c r="P345" s="80">
        <f t="shared" si="57"/>
        <v>0</v>
      </c>
      <c r="Q345" s="81">
        <f t="shared" si="52"/>
        <v>100</v>
      </c>
    </row>
    <row r="346" spans="1:18" s="1" customFormat="1" ht="27" outlineLevel="1" x14ac:dyDescent="0.25">
      <c r="A346" s="111">
        <f t="shared" si="55"/>
        <v>343</v>
      </c>
      <c r="B346" s="82" t="s">
        <v>562</v>
      </c>
      <c r="C346" s="76" t="s">
        <v>472</v>
      </c>
      <c r="D346" s="76" t="s">
        <v>464</v>
      </c>
      <c r="E346" s="76" t="s">
        <v>563</v>
      </c>
      <c r="F346" s="76" t="s">
        <v>546</v>
      </c>
      <c r="G346" s="76" t="s">
        <v>84</v>
      </c>
      <c r="H346" s="76" t="s">
        <v>544</v>
      </c>
      <c r="I346" s="76" t="s">
        <v>24</v>
      </c>
      <c r="J346" s="76" t="s">
        <v>24</v>
      </c>
      <c r="K346" s="75" t="s">
        <v>564</v>
      </c>
      <c r="L346" s="75" t="s">
        <v>24</v>
      </c>
      <c r="M346" s="77">
        <v>0</v>
      </c>
      <c r="N346" s="78">
        <v>984</v>
      </c>
      <c r="O346" s="79">
        <v>984</v>
      </c>
      <c r="P346" s="80">
        <f t="shared" si="57"/>
        <v>0</v>
      </c>
      <c r="Q346" s="81">
        <f t="shared" si="52"/>
        <v>100</v>
      </c>
    </row>
    <row r="347" spans="1:18" s="1" customFormat="1" ht="27" outlineLevel="1" x14ac:dyDescent="0.25">
      <c r="A347" s="111">
        <f t="shared" si="55"/>
        <v>344</v>
      </c>
      <c r="B347" s="82" t="s">
        <v>565</v>
      </c>
      <c r="C347" s="76" t="s">
        <v>472</v>
      </c>
      <c r="D347" s="76" t="s">
        <v>464</v>
      </c>
      <c r="E347" s="76" t="s">
        <v>563</v>
      </c>
      <c r="F347" s="76" t="s">
        <v>546</v>
      </c>
      <c r="G347" s="76" t="s">
        <v>84</v>
      </c>
      <c r="H347" s="76" t="s">
        <v>544</v>
      </c>
      <c r="I347" s="76" t="s">
        <v>24</v>
      </c>
      <c r="J347" s="76" t="s">
        <v>24</v>
      </c>
      <c r="K347" s="75" t="s">
        <v>566</v>
      </c>
      <c r="L347" s="75" t="s">
        <v>24</v>
      </c>
      <c r="M347" s="77">
        <v>0</v>
      </c>
      <c r="N347" s="78">
        <v>973</v>
      </c>
      <c r="O347" s="79">
        <v>973</v>
      </c>
      <c r="P347" s="80">
        <f t="shared" si="57"/>
        <v>0</v>
      </c>
      <c r="Q347" s="81">
        <f t="shared" si="52"/>
        <v>100</v>
      </c>
    </row>
    <row r="348" spans="1:18" s="1" customFormat="1" ht="13.5" outlineLevel="1" x14ac:dyDescent="0.25">
      <c r="A348" s="110">
        <f t="shared" si="55"/>
        <v>345</v>
      </c>
      <c r="B348" s="75" t="s">
        <v>567</v>
      </c>
      <c r="C348" s="76" t="s">
        <v>472</v>
      </c>
      <c r="D348" s="76" t="s">
        <v>464</v>
      </c>
      <c r="E348" s="76" t="s">
        <v>568</v>
      </c>
      <c r="F348" s="76" t="s">
        <v>546</v>
      </c>
      <c r="G348" s="76" t="s">
        <v>84</v>
      </c>
      <c r="H348" s="76" t="s">
        <v>544</v>
      </c>
      <c r="I348" s="76" t="s">
        <v>24</v>
      </c>
      <c r="J348" s="76" t="s">
        <v>24</v>
      </c>
      <c r="K348" s="75" t="s">
        <v>569</v>
      </c>
      <c r="L348" s="75" t="s">
        <v>24</v>
      </c>
      <c r="M348" s="77">
        <v>0</v>
      </c>
      <c r="N348" s="78">
        <v>927</v>
      </c>
      <c r="O348" s="79">
        <v>927</v>
      </c>
      <c r="P348" s="80">
        <f t="shared" si="57"/>
        <v>0</v>
      </c>
      <c r="Q348" s="81">
        <f t="shared" si="52"/>
        <v>100</v>
      </c>
    </row>
    <row r="349" spans="1:18" s="1" customFormat="1" ht="27" outlineLevel="1" x14ac:dyDescent="0.25">
      <c r="A349" s="111">
        <f t="shared" si="55"/>
        <v>346</v>
      </c>
      <c r="B349" s="82" t="s">
        <v>570</v>
      </c>
      <c r="C349" s="76" t="s">
        <v>472</v>
      </c>
      <c r="D349" s="76" t="s">
        <v>464</v>
      </c>
      <c r="E349" s="76" t="s">
        <v>571</v>
      </c>
      <c r="F349" s="76" t="s">
        <v>546</v>
      </c>
      <c r="G349" s="76" t="s">
        <v>84</v>
      </c>
      <c r="H349" s="76" t="s">
        <v>544</v>
      </c>
      <c r="I349" s="76" t="s">
        <v>24</v>
      </c>
      <c r="J349" s="76" t="s">
        <v>24</v>
      </c>
      <c r="K349" s="75" t="s">
        <v>572</v>
      </c>
      <c r="L349" s="75" t="s">
        <v>24</v>
      </c>
      <c r="M349" s="77">
        <v>0</v>
      </c>
      <c r="N349" s="78">
        <v>412</v>
      </c>
      <c r="O349" s="79">
        <v>412</v>
      </c>
      <c r="P349" s="80">
        <f t="shared" si="57"/>
        <v>0</v>
      </c>
      <c r="Q349" s="81">
        <f t="shared" si="52"/>
        <v>100</v>
      </c>
    </row>
    <row r="350" spans="1:18" s="1" customFormat="1" ht="13.5" outlineLevel="1" x14ac:dyDescent="0.25">
      <c r="A350" s="110">
        <f t="shared" si="55"/>
        <v>347</v>
      </c>
      <c r="B350" s="75" t="s">
        <v>573</v>
      </c>
      <c r="C350" s="76" t="s">
        <v>472</v>
      </c>
      <c r="D350" s="76" t="s">
        <v>464</v>
      </c>
      <c r="E350" s="76" t="s">
        <v>532</v>
      </c>
      <c r="F350" s="76" t="s">
        <v>546</v>
      </c>
      <c r="G350" s="76" t="s">
        <v>84</v>
      </c>
      <c r="H350" s="76" t="s">
        <v>544</v>
      </c>
      <c r="I350" s="76" t="s">
        <v>24</v>
      </c>
      <c r="J350" s="76" t="s">
        <v>24</v>
      </c>
      <c r="K350" s="75" t="s">
        <v>574</v>
      </c>
      <c r="L350" s="75" t="s">
        <v>24</v>
      </c>
      <c r="M350" s="77">
        <v>0</v>
      </c>
      <c r="N350" s="78">
        <v>4142</v>
      </c>
      <c r="O350" s="79">
        <v>4142</v>
      </c>
      <c r="P350" s="80">
        <f t="shared" si="57"/>
        <v>0</v>
      </c>
      <c r="Q350" s="81">
        <f t="shared" si="52"/>
        <v>100</v>
      </c>
    </row>
    <row r="351" spans="1:18" s="1" customFormat="1" ht="27" outlineLevel="1" x14ac:dyDescent="0.25">
      <c r="A351" s="111">
        <f t="shared" si="55"/>
        <v>348</v>
      </c>
      <c r="B351" s="82" t="s">
        <v>575</v>
      </c>
      <c r="C351" s="76" t="s">
        <v>472</v>
      </c>
      <c r="D351" s="76" t="s">
        <v>464</v>
      </c>
      <c r="E351" s="76" t="s">
        <v>576</v>
      </c>
      <c r="F351" s="76" t="s">
        <v>546</v>
      </c>
      <c r="G351" s="76" t="s">
        <v>84</v>
      </c>
      <c r="H351" s="76" t="s">
        <v>544</v>
      </c>
      <c r="I351" s="76" t="s">
        <v>24</v>
      </c>
      <c r="J351" s="76" t="s">
        <v>24</v>
      </c>
      <c r="K351" s="75" t="s">
        <v>577</v>
      </c>
      <c r="L351" s="75" t="s">
        <v>24</v>
      </c>
      <c r="M351" s="77">
        <v>0</v>
      </c>
      <c r="N351" s="78">
        <v>250</v>
      </c>
      <c r="O351" s="79">
        <v>250</v>
      </c>
      <c r="P351" s="80">
        <f t="shared" si="57"/>
        <v>0</v>
      </c>
      <c r="Q351" s="81">
        <f t="shared" si="52"/>
        <v>100</v>
      </c>
    </row>
    <row r="352" spans="1:18" s="1" customFormat="1" ht="13.5" outlineLevel="1" x14ac:dyDescent="0.25">
      <c r="A352" s="110">
        <f t="shared" si="55"/>
        <v>349</v>
      </c>
      <c r="B352" s="75" t="s">
        <v>578</v>
      </c>
      <c r="C352" s="76" t="s">
        <v>472</v>
      </c>
      <c r="D352" s="76" t="s">
        <v>464</v>
      </c>
      <c r="E352" s="76" t="s">
        <v>506</v>
      </c>
      <c r="F352" s="76" t="s">
        <v>546</v>
      </c>
      <c r="G352" s="76" t="s">
        <v>84</v>
      </c>
      <c r="H352" s="76" t="s">
        <v>544</v>
      </c>
      <c r="I352" s="76" t="s">
        <v>24</v>
      </c>
      <c r="J352" s="76" t="s">
        <v>24</v>
      </c>
      <c r="K352" s="75" t="s">
        <v>579</v>
      </c>
      <c r="L352" s="75" t="s">
        <v>24</v>
      </c>
      <c r="M352" s="77">
        <v>0</v>
      </c>
      <c r="N352" s="78">
        <v>713</v>
      </c>
      <c r="O352" s="79">
        <v>713</v>
      </c>
      <c r="P352" s="80">
        <f t="shared" si="57"/>
        <v>0</v>
      </c>
      <c r="Q352" s="81">
        <f t="shared" si="52"/>
        <v>100</v>
      </c>
    </row>
    <row r="353" spans="1:17" s="1" customFormat="1" ht="27" outlineLevel="1" x14ac:dyDescent="0.25">
      <c r="A353" s="111">
        <f t="shared" si="55"/>
        <v>350</v>
      </c>
      <c r="B353" s="82" t="s">
        <v>580</v>
      </c>
      <c r="C353" s="76" t="s">
        <v>472</v>
      </c>
      <c r="D353" s="76" t="s">
        <v>464</v>
      </c>
      <c r="E353" s="76" t="s">
        <v>581</v>
      </c>
      <c r="F353" s="76" t="s">
        <v>546</v>
      </c>
      <c r="G353" s="76" t="s">
        <v>525</v>
      </c>
      <c r="H353" s="76" t="s">
        <v>544</v>
      </c>
      <c r="I353" s="76" t="s">
        <v>24</v>
      </c>
      <c r="J353" s="76" t="s">
        <v>24</v>
      </c>
      <c r="K353" s="75" t="s">
        <v>582</v>
      </c>
      <c r="L353" s="75" t="s">
        <v>24</v>
      </c>
      <c r="M353" s="77">
        <v>0</v>
      </c>
      <c r="N353" s="78">
        <v>4754</v>
      </c>
      <c r="O353" s="79">
        <v>4754</v>
      </c>
      <c r="P353" s="80">
        <f t="shared" si="57"/>
        <v>0</v>
      </c>
      <c r="Q353" s="81">
        <f t="shared" si="52"/>
        <v>100</v>
      </c>
    </row>
    <row r="354" spans="1:17" s="1" customFormat="1" ht="27" outlineLevel="1" x14ac:dyDescent="0.25">
      <c r="A354" s="111">
        <f t="shared" si="55"/>
        <v>351</v>
      </c>
      <c r="B354" s="82" t="s">
        <v>583</v>
      </c>
      <c r="C354" s="76" t="s">
        <v>472</v>
      </c>
      <c r="D354" s="76" t="s">
        <v>464</v>
      </c>
      <c r="E354" s="76" t="s">
        <v>548</v>
      </c>
      <c r="F354" s="76" t="s">
        <v>584</v>
      </c>
      <c r="G354" s="76" t="s">
        <v>84</v>
      </c>
      <c r="H354" s="76" t="s">
        <v>544</v>
      </c>
      <c r="I354" s="76" t="s">
        <v>24</v>
      </c>
      <c r="J354" s="76" t="s">
        <v>24</v>
      </c>
      <c r="K354" s="75" t="s">
        <v>585</v>
      </c>
      <c r="L354" s="75" t="s">
        <v>24</v>
      </c>
      <c r="M354" s="77">
        <v>0</v>
      </c>
      <c r="N354" s="78">
        <v>328</v>
      </c>
      <c r="O354" s="79">
        <v>0</v>
      </c>
      <c r="P354" s="80">
        <f t="shared" si="57"/>
        <v>-328</v>
      </c>
      <c r="Q354" s="81">
        <f t="shared" si="52"/>
        <v>0</v>
      </c>
    </row>
    <row r="355" spans="1:17" s="1" customFormat="1" ht="27" outlineLevel="1" x14ac:dyDescent="0.25">
      <c r="A355" s="111">
        <f t="shared" si="55"/>
        <v>352</v>
      </c>
      <c r="B355" s="82" t="s">
        <v>586</v>
      </c>
      <c r="C355" s="76" t="s">
        <v>472</v>
      </c>
      <c r="D355" s="76" t="s">
        <v>464</v>
      </c>
      <c r="E355" s="76" t="s">
        <v>587</v>
      </c>
      <c r="F355" s="76" t="s">
        <v>584</v>
      </c>
      <c r="G355" s="76" t="s">
        <v>84</v>
      </c>
      <c r="H355" s="76" t="s">
        <v>544</v>
      </c>
      <c r="I355" s="76" t="s">
        <v>24</v>
      </c>
      <c r="J355" s="76" t="s">
        <v>24</v>
      </c>
      <c r="K355" s="75" t="s">
        <v>588</v>
      </c>
      <c r="L355" s="75" t="s">
        <v>24</v>
      </c>
      <c r="M355" s="77">
        <v>0</v>
      </c>
      <c r="N355" s="78">
        <v>2450</v>
      </c>
      <c r="O355" s="79">
        <v>2450</v>
      </c>
      <c r="P355" s="80">
        <f t="shared" si="57"/>
        <v>0</v>
      </c>
      <c r="Q355" s="81">
        <f t="shared" si="52"/>
        <v>100</v>
      </c>
    </row>
    <row r="356" spans="1:17" s="1" customFormat="1" ht="27" outlineLevel="1" x14ac:dyDescent="0.25">
      <c r="A356" s="111">
        <f t="shared" si="55"/>
        <v>353</v>
      </c>
      <c r="B356" s="82" t="s">
        <v>589</v>
      </c>
      <c r="C356" s="76" t="s">
        <v>472</v>
      </c>
      <c r="D356" s="76" t="s">
        <v>464</v>
      </c>
      <c r="E356" s="76" t="s">
        <v>590</v>
      </c>
      <c r="F356" s="76" t="s">
        <v>584</v>
      </c>
      <c r="G356" s="76" t="s">
        <v>84</v>
      </c>
      <c r="H356" s="76" t="s">
        <v>544</v>
      </c>
      <c r="I356" s="76" t="s">
        <v>24</v>
      </c>
      <c r="J356" s="76" t="s">
        <v>24</v>
      </c>
      <c r="K356" s="75" t="s">
        <v>591</v>
      </c>
      <c r="L356" s="75" t="s">
        <v>24</v>
      </c>
      <c r="M356" s="77">
        <v>0</v>
      </c>
      <c r="N356" s="78">
        <v>268</v>
      </c>
      <c r="O356" s="79">
        <v>268</v>
      </c>
      <c r="P356" s="80">
        <f t="shared" si="57"/>
        <v>0</v>
      </c>
      <c r="Q356" s="81">
        <f t="shared" si="52"/>
        <v>100</v>
      </c>
    </row>
    <row r="357" spans="1:17" s="1" customFormat="1" ht="27" outlineLevel="1" x14ac:dyDescent="0.25">
      <c r="A357" s="111">
        <f t="shared" si="55"/>
        <v>354</v>
      </c>
      <c r="B357" s="82" t="s">
        <v>592</v>
      </c>
      <c r="C357" s="76" t="s">
        <v>472</v>
      </c>
      <c r="D357" s="76" t="s">
        <v>464</v>
      </c>
      <c r="E357" s="76" t="s">
        <v>593</v>
      </c>
      <c r="F357" s="76" t="s">
        <v>584</v>
      </c>
      <c r="G357" s="76" t="s">
        <v>84</v>
      </c>
      <c r="H357" s="76" t="s">
        <v>544</v>
      </c>
      <c r="I357" s="76" t="s">
        <v>24</v>
      </c>
      <c r="J357" s="76" t="s">
        <v>24</v>
      </c>
      <c r="K357" s="75" t="s">
        <v>594</v>
      </c>
      <c r="L357" s="75" t="s">
        <v>24</v>
      </c>
      <c r="M357" s="77">
        <v>0</v>
      </c>
      <c r="N357" s="78">
        <v>429</v>
      </c>
      <c r="O357" s="79">
        <v>429</v>
      </c>
      <c r="P357" s="80">
        <f t="shared" si="57"/>
        <v>0</v>
      </c>
      <c r="Q357" s="81">
        <f t="shared" si="52"/>
        <v>100</v>
      </c>
    </row>
    <row r="358" spans="1:17" s="1" customFormat="1" ht="13.5" outlineLevel="1" x14ac:dyDescent="0.25">
      <c r="A358" s="110">
        <f t="shared" si="55"/>
        <v>355</v>
      </c>
      <c r="B358" s="75" t="s">
        <v>595</v>
      </c>
      <c r="C358" s="76" t="s">
        <v>472</v>
      </c>
      <c r="D358" s="76" t="s">
        <v>464</v>
      </c>
      <c r="E358" s="76" t="s">
        <v>596</v>
      </c>
      <c r="F358" s="76" t="s">
        <v>584</v>
      </c>
      <c r="G358" s="76" t="s">
        <v>84</v>
      </c>
      <c r="H358" s="76" t="s">
        <v>544</v>
      </c>
      <c r="I358" s="76" t="s">
        <v>24</v>
      </c>
      <c r="J358" s="76" t="s">
        <v>24</v>
      </c>
      <c r="K358" s="75" t="s">
        <v>597</v>
      </c>
      <c r="L358" s="75" t="s">
        <v>24</v>
      </c>
      <c r="M358" s="77">
        <v>0</v>
      </c>
      <c r="N358" s="78">
        <v>102</v>
      </c>
      <c r="O358" s="79">
        <v>102</v>
      </c>
      <c r="P358" s="80">
        <f t="shared" si="57"/>
        <v>0</v>
      </c>
      <c r="Q358" s="81">
        <f t="shared" si="52"/>
        <v>100</v>
      </c>
    </row>
    <row r="359" spans="1:17" s="1" customFormat="1" ht="13.5" outlineLevel="1" x14ac:dyDescent="0.25">
      <c r="A359" s="110">
        <f t="shared" si="55"/>
        <v>356</v>
      </c>
      <c r="B359" s="75" t="s">
        <v>598</v>
      </c>
      <c r="C359" s="76" t="s">
        <v>472</v>
      </c>
      <c r="D359" s="76" t="s">
        <v>464</v>
      </c>
      <c r="E359" s="76" t="s">
        <v>596</v>
      </c>
      <c r="F359" s="76" t="s">
        <v>584</v>
      </c>
      <c r="G359" s="76" t="s">
        <v>84</v>
      </c>
      <c r="H359" s="76" t="s">
        <v>544</v>
      </c>
      <c r="I359" s="76" t="s">
        <v>24</v>
      </c>
      <c r="J359" s="76" t="s">
        <v>24</v>
      </c>
      <c r="K359" s="75" t="s">
        <v>599</v>
      </c>
      <c r="L359" s="75" t="s">
        <v>24</v>
      </c>
      <c r="M359" s="77">
        <v>0</v>
      </c>
      <c r="N359" s="78">
        <v>74</v>
      </c>
      <c r="O359" s="79">
        <v>0</v>
      </c>
      <c r="P359" s="80">
        <f t="shared" si="57"/>
        <v>-74</v>
      </c>
      <c r="Q359" s="81">
        <f t="shared" si="52"/>
        <v>0</v>
      </c>
    </row>
    <row r="360" spans="1:17" s="1" customFormat="1" ht="13.5" outlineLevel="1" x14ac:dyDescent="0.25">
      <c r="A360" s="110">
        <f t="shared" si="55"/>
        <v>357</v>
      </c>
      <c r="B360" s="75" t="s">
        <v>600</v>
      </c>
      <c r="C360" s="76" t="s">
        <v>472</v>
      </c>
      <c r="D360" s="76" t="s">
        <v>464</v>
      </c>
      <c r="E360" s="76" t="s">
        <v>482</v>
      </c>
      <c r="F360" s="76" t="s">
        <v>584</v>
      </c>
      <c r="G360" s="76" t="s">
        <v>84</v>
      </c>
      <c r="H360" s="76" t="s">
        <v>544</v>
      </c>
      <c r="I360" s="76" t="s">
        <v>24</v>
      </c>
      <c r="J360" s="76" t="s">
        <v>24</v>
      </c>
      <c r="K360" s="75" t="s">
        <v>601</v>
      </c>
      <c r="L360" s="75" t="s">
        <v>24</v>
      </c>
      <c r="M360" s="77">
        <v>0</v>
      </c>
      <c r="N360" s="78">
        <v>542</v>
      </c>
      <c r="O360" s="79">
        <v>542</v>
      </c>
      <c r="P360" s="80">
        <f t="shared" si="57"/>
        <v>0</v>
      </c>
      <c r="Q360" s="81">
        <f t="shared" si="52"/>
        <v>100</v>
      </c>
    </row>
    <row r="361" spans="1:17" s="1" customFormat="1" ht="27" outlineLevel="1" x14ac:dyDescent="0.25">
      <c r="A361" s="111">
        <f t="shared" si="55"/>
        <v>358</v>
      </c>
      <c r="B361" s="82" t="s">
        <v>602</v>
      </c>
      <c r="C361" s="76" t="s">
        <v>472</v>
      </c>
      <c r="D361" s="76" t="s">
        <v>464</v>
      </c>
      <c r="E361" s="76" t="s">
        <v>603</v>
      </c>
      <c r="F361" s="76" t="s">
        <v>584</v>
      </c>
      <c r="G361" s="76" t="s">
        <v>84</v>
      </c>
      <c r="H361" s="76" t="s">
        <v>544</v>
      </c>
      <c r="I361" s="76" t="s">
        <v>24</v>
      </c>
      <c r="J361" s="76" t="s">
        <v>24</v>
      </c>
      <c r="K361" s="75" t="s">
        <v>604</v>
      </c>
      <c r="L361" s="75" t="s">
        <v>24</v>
      </c>
      <c r="M361" s="77">
        <v>0</v>
      </c>
      <c r="N361" s="78">
        <v>1652</v>
      </c>
      <c r="O361" s="79">
        <v>1652</v>
      </c>
      <c r="P361" s="80">
        <f t="shared" si="57"/>
        <v>0</v>
      </c>
      <c r="Q361" s="81">
        <f t="shared" si="52"/>
        <v>100</v>
      </c>
    </row>
    <row r="362" spans="1:17" s="1" customFormat="1" ht="27" outlineLevel="1" x14ac:dyDescent="0.25">
      <c r="A362" s="111">
        <f t="shared" si="55"/>
        <v>359</v>
      </c>
      <c r="B362" s="82" t="s">
        <v>605</v>
      </c>
      <c r="C362" s="76" t="s">
        <v>472</v>
      </c>
      <c r="D362" s="76" t="s">
        <v>464</v>
      </c>
      <c r="E362" s="76" t="s">
        <v>606</v>
      </c>
      <c r="F362" s="76" t="s">
        <v>584</v>
      </c>
      <c r="G362" s="76" t="s">
        <v>84</v>
      </c>
      <c r="H362" s="76" t="s">
        <v>544</v>
      </c>
      <c r="I362" s="76" t="s">
        <v>24</v>
      </c>
      <c r="J362" s="76" t="s">
        <v>24</v>
      </c>
      <c r="K362" s="75" t="s">
        <v>607</v>
      </c>
      <c r="L362" s="75" t="s">
        <v>24</v>
      </c>
      <c r="M362" s="77">
        <v>0</v>
      </c>
      <c r="N362" s="78">
        <v>228</v>
      </c>
      <c r="O362" s="79">
        <v>228</v>
      </c>
      <c r="P362" s="80">
        <f t="shared" si="57"/>
        <v>0</v>
      </c>
      <c r="Q362" s="81">
        <f t="shared" si="52"/>
        <v>100</v>
      </c>
    </row>
    <row r="363" spans="1:17" s="1" customFormat="1" ht="27" outlineLevel="1" x14ac:dyDescent="0.25">
      <c r="A363" s="111">
        <f t="shared" si="55"/>
        <v>360</v>
      </c>
      <c r="B363" s="82" t="s">
        <v>608</v>
      </c>
      <c r="C363" s="76" t="s">
        <v>472</v>
      </c>
      <c r="D363" s="76" t="s">
        <v>464</v>
      </c>
      <c r="E363" s="76" t="s">
        <v>609</v>
      </c>
      <c r="F363" s="76" t="s">
        <v>584</v>
      </c>
      <c r="G363" s="76" t="s">
        <v>84</v>
      </c>
      <c r="H363" s="76" t="s">
        <v>544</v>
      </c>
      <c r="I363" s="76" t="s">
        <v>24</v>
      </c>
      <c r="J363" s="76" t="s">
        <v>24</v>
      </c>
      <c r="K363" s="75" t="s">
        <v>610</v>
      </c>
      <c r="L363" s="75" t="s">
        <v>24</v>
      </c>
      <c r="M363" s="77">
        <v>0</v>
      </c>
      <c r="N363" s="78">
        <v>630</v>
      </c>
      <c r="O363" s="79">
        <v>630</v>
      </c>
      <c r="P363" s="80">
        <f t="shared" si="57"/>
        <v>0</v>
      </c>
      <c r="Q363" s="81">
        <f t="shared" si="52"/>
        <v>100</v>
      </c>
    </row>
    <row r="364" spans="1:17" s="1" customFormat="1" ht="27" outlineLevel="1" x14ac:dyDescent="0.25">
      <c r="A364" s="111">
        <f t="shared" si="55"/>
        <v>361</v>
      </c>
      <c r="B364" s="82" t="s">
        <v>611</v>
      </c>
      <c r="C364" s="76" t="s">
        <v>472</v>
      </c>
      <c r="D364" s="76" t="s">
        <v>464</v>
      </c>
      <c r="E364" s="76" t="s">
        <v>612</v>
      </c>
      <c r="F364" s="76" t="s">
        <v>584</v>
      </c>
      <c r="G364" s="76" t="s">
        <v>84</v>
      </c>
      <c r="H364" s="76" t="s">
        <v>544</v>
      </c>
      <c r="I364" s="76" t="s">
        <v>24</v>
      </c>
      <c r="J364" s="76" t="s">
        <v>24</v>
      </c>
      <c r="K364" s="75" t="s">
        <v>613</v>
      </c>
      <c r="L364" s="75" t="s">
        <v>24</v>
      </c>
      <c r="M364" s="77">
        <v>0</v>
      </c>
      <c r="N364" s="78">
        <v>493</v>
      </c>
      <c r="O364" s="79">
        <v>493</v>
      </c>
      <c r="P364" s="80">
        <f t="shared" si="57"/>
        <v>0</v>
      </c>
      <c r="Q364" s="81">
        <f t="shared" si="52"/>
        <v>100</v>
      </c>
    </row>
    <row r="365" spans="1:17" s="1" customFormat="1" ht="40.5" outlineLevel="1" x14ac:dyDescent="0.25">
      <c r="A365" s="111">
        <f t="shared" si="55"/>
        <v>362</v>
      </c>
      <c r="B365" s="82" t="s">
        <v>614</v>
      </c>
      <c r="C365" s="76" t="s">
        <v>472</v>
      </c>
      <c r="D365" s="76" t="s">
        <v>464</v>
      </c>
      <c r="E365" s="76" t="s">
        <v>615</v>
      </c>
      <c r="F365" s="76" t="s">
        <v>584</v>
      </c>
      <c r="G365" s="76" t="s">
        <v>84</v>
      </c>
      <c r="H365" s="76" t="s">
        <v>544</v>
      </c>
      <c r="I365" s="76" t="s">
        <v>24</v>
      </c>
      <c r="J365" s="76" t="s">
        <v>24</v>
      </c>
      <c r="K365" s="75" t="s">
        <v>616</v>
      </c>
      <c r="L365" s="75" t="s">
        <v>24</v>
      </c>
      <c r="M365" s="77">
        <v>0</v>
      </c>
      <c r="N365" s="78">
        <v>1808</v>
      </c>
      <c r="O365" s="79">
        <v>1808</v>
      </c>
      <c r="P365" s="80">
        <f t="shared" si="57"/>
        <v>0</v>
      </c>
      <c r="Q365" s="81">
        <f t="shared" si="52"/>
        <v>100</v>
      </c>
    </row>
    <row r="366" spans="1:17" s="1" customFormat="1" ht="13.5" outlineLevel="1" x14ac:dyDescent="0.25">
      <c r="A366" s="110">
        <f t="shared" si="55"/>
        <v>363</v>
      </c>
      <c r="B366" s="75" t="s">
        <v>617</v>
      </c>
      <c r="C366" s="76" t="s">
        <v>472</v>
      </c>
      <c r="D366" s="76" t="s">
        <v>464</v>
      </c>
      <c r="E366" s="76" t="s">
        <v>618</v>
      </c>
      <c r="F366" s="76" t="s">
        <v>584</v>
      </c>
      <c r="G366" s="76" t="s">
        <v>84</v>
      </c>
      <c r="H366" s="76" t="s">
        <v>544</v>
      </c>
      <c r="I366" s="76" t="s">
        <v>24</v>
      </c>
      <c r="J366" s="76" t="s">
        <v>24</v>
      </c>
      <c r="K366" s="75" t="s">
        <v>619</v>
      </c>
      <c r="L366" s="75" t="s">
        <v>24</v>
      </c>
      <c r="M366" s="77">
        <v>0</v>
      </c>
      <c r="N366" s="78">
        <v>315</v>
      </c>
      <c r="O366" s="79">
        <v>315</v>
      </c>
      <c r="P366" s="80">
        <f t="shared" si="57"/>
        <v>0</v>
      </c>
      <c r="Q366" s="81">
        <f t="shared" si="52"/>
        <v>100</v>
      </c>
    </row>
    <row r="367" spans="1:17" s="1" customFormat="1" ht="27" outlineLevel="1" x14ac:dyDescent="0.25">
      <c r="A367" s="111">
        <f t="shared" si="55"/>
        <v>364</v>
      </c>
      <c r="B367" s="82" t="s">
        <v>620</v>
      </c>
      <c r="C367" s="76" t="s">
        <v>472</v>
      </c>
      <c r="D367" s="76" t="s">
        <v>464</v>
      </c>
      <c r="E367" s="76" t="s">
        <v>621</v>
      </c>
      <c r="F367" s="76" t="s">
        <v>584</v>
      </c>
      <c r="G367" s="76" t="s">
        <v>84</v>
      </c>
      <c r="H367" s="76" t="s">
        <v>544</v>
      </c>
      <c r="I367" s="76" t="s">
        <v>24</v>
      </c>
      <c r="J367" s="76" t="s">
        <v>24</v>
      </c>
      <c r="K367" s="75" t="s">
        <v>622</v>
      </c>
      <c r="L367" s="75" t="s">
        <v>24</v>
      </c>
      <c r="M367" s="77">
        <v>0</v>
      </c>
      <c r="N367" s="78">
        <v>71</v>
      </c>
      <c r="O367" s="79">
        <v>71</v>
      </c>
      <c r="P367" s="80">
        <f t="shared" si="57"/>
        <v>0</v>
      </c>
      <c r="Q367" s="81">
        <f t="shared" si="52"/>
        <v>100</v>
      </c>
    </row>
    <row r="368" spans="1:17" s="1" customFormat="1" ht="27" outlineLevel="1" x14ac:dyDescent="0.25">
      <c r="A368" s="111">
        <f t="shared" si="55"/>
        <v>365</v>
      </c>
      <c r="B368" s="82" t="s">
        <v>623</v>
      </c>
      <c r="C368" s="76" t="s">
        <v>472</v>
      </c>
      <c r="D368" s="76" t="s">
        <v>464</v>
      </c>
      <c r="E368" s="76" t="s">
        <v>624</v>
      </c>
      <c r="F368" s="76" t="s">
        <v>584</v>
      </c>
      <c r="G368" s="76" t="s">
        <v>84</v>
      </c>
      <c r="H368" s="76" t="s">
        <v>544</v>
      </c>
      <c r="I368" s="76" t="s">
        <v>24</v>
      </c>
      <c r="J368" s="76" t="s">
        <v>24</v>
      </c>
      <c r="K368" s="75" t="s">
        <v>625</v>
      </c>
      <c r="L368" s="75" t="s">
        <v>24</v>
      </c>
      <c r="M368" s="77">
        <v>0</v>
      </c>
      <c r="N368" s="78">
        <v>488</v>
      </c>
      <c r="O368" s="79">
        <v>488</v>
      </c>
      <c r="P368" s="80">
        <f t="shared" si="57"/>
        <v>0</v>
      </c>
      <c r="Q368" s="81">
        <f t="shared" si="52"/>
        <v>100</v>
      </c>
    </row>
    <row r="369" spans="1:18" s="1" customFormat="1" ht="27" outlineLevel="1" x14ac:dyDescent="0.25">
      <c r="A369" s="111">
        <f t="shared" si="55"/>
        <v>366</v>
      </c>
      <c r="B369" s="82" t="s">
        <v>626</v>
      </c>
      <c r="C369" s="76" t="s">
        <v>472</v>
      </c>
      <c r="D369" s="76" t="s">
        <v>464</v>
      </c>
      <c r="E369" s="76" t="s">
        <v>532</v>
      </c>
      <c r="F369" s="76" t="s">
        <v>584</v>
      </c>
      <c r="G369" s="76" t="s">
        <v>84</v>
      </c>
      <c r="H369" s="76" t="s">
        <v>544</v>
      </c>
      <c r="I369" s="76" t="s">
        <v>24</v>
      </c>
      <c r="J369" s="76" t="s">
        <v>24</v>
      </c>
      <c r="K369" s="75" t="s">
        <v>627</v>
      </c>
      <c r="L369" s="75" t="s">
        <v>24</v>
      </c>
      <c r="M369" s="77">
        <v>0</v>
      </c>
      <c r="N369" s="78">
        <v>2212</v>
      </c>
      <c r="O369" s="79">
        <v>2212</v>
      </c>
      <c r="P369" s="80">
        <f t="shared" si="57"/>
        <v>0</v>
      </c>
      <c r="Q369" s="81">
        <f t="shared" si="52"/>
        <v>100</v>
      </c>
    </row>
    <row r="370" spans="1:18" s="1" customFormat="1" ht="40.5" outlineLevel="1" x14ac:dyDescent="0.25">
      <c r="A370" s="111">
        <f t="shared" si="55"/>
        <v>367</v>
      </c>
      <c r="B370" s="82" t="s">
        <v>628</v>
      </c>
      <c r="C370" s="76" t="s">
        <v>472</v>
      </c>
      <c r="D370" s="76" t="s">
        <v>464</v>
      </c>
      <c r="E370" s="76" t="s">
        <v>629</v>
      </c>
      <c r="F370" s="76" t="s">
        <v>584</v>
      </c>
      <c r="G370" s="76" t="s">
        <v>84</v>
      </c>
      <c r="H370" s="76" t="s">
        <v>544</v>
      </c>
      <c r="I370" s="76" t="s">
        <v>24</v>
      </c>
      <c r="J370" s="76" t="s">
        <v>24</v>
      </c>
      <c r="K370" s="75" t="s">
        <v>630</v>
      </c>
      <c r="L370" s="75" t="s">
        <v>24</v>
      </c>
      <c r="M370" s="77">
        <v>0</v>
      </c>
      <c r="N370" s="78">
        <v>1174</v>
      </c>
      <c r="O370" s="79">
        <v>1174</v>
      </c>
      <c r="P370" s="80">
        <f t="shared" si="57"/>
        <v>0</v>
      </c>
      <c r="Q370" s="81">
        <f t="shared" si="52"/>
        <v>100</v>
      </c>
    </row>
    <row r="371" spans="1:18" s="1" customFormat="1" ht="27" outlineLevel="1" x14ac:dyDescent="0.25">
      <c r="A371" s="111">
        <f t="shared" si="55"/>
        <v>368</v>
      </c>
      <c r="B371" s="82" t="s">
        <v>631</v>
      </c>
      <c r="C371" s="76" t="s">
        <v>472</v>
      </c>
      <c r="D371" s="76" t="s">
        <v>464</v>
      </c>
      <c r="E371" s="76" t="s">
        <v>629</v>
      </c>
      <c r="F371" s="76" t="s">
        <v>584</v>
      </c>
      <c r="G371" s="76" t="s">
        <v>84</v>
      </c>
      <c r="H371" s="76" t="s">
        <v>544</v>
      </c>
      <c r="I371" s="76" t="s">
        <v>24</v>
      </c>
      <c r="J371" s="76" t="s">
        <v>24</v>
      </c>
      <c r="K371" s="75" t="s">
        <v>632</v>
      </c>
      <c r="L371" s="75" t="s">
        <v>24</v>
      </c>
      <c r="M371" s="77">
        <v>0</v>
      </c>
      <c r="N371" s="78">
        <v>106</v>
      </c>
      <c r="O371" s="79">
        <v>0</v>
      </c>
      <c r="P371" s="80">
        <f t="shared" si="57"/>
        <v>-106</v>
      </c>
      <c r="Q371" s="81">
        <f t="shared" si="52"/>
        <v>0</v>
      </c>
    </row>
    <row r="372" spans="1:18" s="1" customFormat="1" ht="40.5" outlineLevel="1" x14ac:dyDescent="0.25">
      <c r="A372" s="111">
        <f t="shared" si="55"/>
        <v>369</v>
      </c>
      <c r="B372" s="82" t="s">
        <v>633</v>
      </c>
      <c r="C372" s="76" t="s">
        <v>472</v>
      </c>
      <c r="D372" s="76" t="s">
        <v>464</v>
      </c>
      <c r="E372" s="76" t="s">
        <v>629</v>
      </c>
      <c r="F372" s="76" t="s">
        <v>584</v>
      </c>
      <c r="G372" s="76" t="s">
        <v>84</v>
      </c>
      <c r="H372" s="76" t="s">
        <v>544</v>
      </c>
      <c r="I372" s="76" t="s">
        <v>24</v>
      </c>
      <c r="J372" s="76" t="s">
        <v>24</v>
      </c>
      <c r="K372" s="75" t="s">
        <v>634</v>
      </c>
      <c r="L372" s="75" t="s">
        <v>24</v>
      </c>
      <c r="M372" s="77">
        <v>0</v>
      </c>
      <c r="N372" s="78">
        <v>126</v>
      </c>
      <c r="O372" s="79">
        <v>0</v>
      </c>
      <c r="P372" s="80">
        <f t="shared" si="57"/>
        <v>-126</v>
      </c>
      <c r="Q372" s="81">
        <f t="shared" si="52"/>
        <v>0</v>
      </c>
    </row>
    <row r="373" spans="1:18" s="1" customFormat="1" ht="40.5" outlineLevel="1" x14ac:dyDescent="0.25">
      <c r="A373" s="111">
        <f t="shared" si="55"/>
        <v>370</v>
      </c>
      <c r="B373" s="82" t="s">
        <v>635</v>
      </c>
      <c r="C373" s="76" t="s">
        <v>472</v>
      </c>
      <c r="D373" s="76" t="s">
        <v>464</v>
      </c>
      <c r="E373" s="76" t="s">
        <v>491</v>
      </c>
      <c r="F373" s="76" t="s">
        <v>584</v>
      </c>
      <c r="G373" s="76" t="s">
        <v>84</v>
      </c>
      <c r="H373" s="76" t="s">
        <v>544</v>
      </c>
      <c r="I373" s="76" t="s">
        <v>24</v>
      </c>
      <c r="J373" s="76" t="s">
        <v>24</v>
      </c>
      <c r="K373" s="75" t="s">
        <v>636</v>
      </c>
      <c r="L373" s="75" t="s">
        <v>24</v>
      </c>
      <c r="M373" s="77">
        <v>0</v>
      </c>
      <c r="N373" s="78">
        <v>484</v>
      </c>
      <c r="O373" s="79">
        <v>484</v>
      </c>
      <c r="P373" s="80">
        <f t="shared" si="57"/>
        <v>0</v>
      </c>
      <c r="Q373" s="81">
        <f t="shared" si="52"/>
        <v>100</v>
      </c>
    </row>
    <row r="374" spans="1:18" s="1" customFormat="1" ht="40.5" outlineLevel="1" x14ac:dyDescent="0.25">
      <c r="A374" s="111">
        <f t="shared" si="55"/>
        <v>371</v>
      </c>
      <c r="B374" s="82" t="s">
        <v>637</v>
      </c>
      <c r="C374" s="76" t="s">
        <v>472</v>
      </c>
      <c r="D374" s="76" t="s">
        <v>464</v>
      </c>
      <c r="E374" s="76" t="s">
        <v>638</v>
      </c>
      <c r="F374" s="76" t="s">
        <v>584</v>
      </c>
      <c r="G374" s="76" t="s">
        <v>84</v>
      </c>
      <c r="H374" s="76" t="s">
        <v>544</v>
      </c>
      <c r="I374" s="76" t="s">
        <v>24</v>
      </c>
      <c r="J374" s="76" t="s">
        <v>24</v>
      </c>
      <c r="K374" s="75" t="s">
        <v>639</v>
      </c>
      <c r="L374" s="75" t="s">
        <v>24</v>
      </c>
      <c r="M374" s="77">
        <v>0</v>
      </c>
      <c r="N374" s="78">
        <v>117</v>
      </c>
      <c r="O374" s="79">
        <v>117</v>
      </c>
      <c r="P374" s="80">
        <f t="shared" si="57"/>
        <v>0</v>
      </c>
      <c r="Q374" s="81">
        <f t="shared" si="52"/>
        <v>100</v>
      </c>
    </row>
    <row r="375" spans="1:18" s="1" customFormat="1" ht="27" outlineLevel="1" x14ac:dyDescent="0.25">
      <c r="A375" s="111">
        <f t="shared" si="55"/>
        <v>372</v>
      </c>
      <c r="B375" s="82" t="s">
        <v>640</v>
      </c>
      <c r="C375" s="76" t="s">
        <v>472</v>
      </c>
      <c r="D375" s="76" t="s">
        <v>464</v>
      </c>
      <c r="E375" s="76" t="s">
        <v>641</v>
      </c>
      <c r="F375" s="76" t="s">
        <v>584</v>
      </c>
      <c r="G375" s="76" t="s">
        <v>84</v>
      </c>
      <c r="H375" s="76" t="s">
        <v>544</v>
      </c>
      <c r="I375" s="76" t="s">
        <v>24</v>
      </c>
      <c r="J375" s="76" t="s">
        <v>24</v>
      </c>
      <c r="K375" s="75" t="s">
        <v>642</v>
      </c>
      <c r="L375" s="75" t="s">
        <v>24</v>
      </c>
      <c r="M375" s="77">
        <v>0</v>
      </c>
      <c r="N375" s="78">
        <v>1120</v>
      </c>
      <c r="O375" s="79">
        <v>1120</v>
      </c>
      <c r="P375" s="80">
        <f t="shared" si="57"/>
        <v>0</v>
      </c>
      <c r="Q375" s="81">
        <f t="shared" ref="Q375:Q414" si="58">O375/N375*100</f>
        <v>100</v>
      </c>
    </row>
    <row r="376" spans="1:18" s="1" customFormat="1" ht="27" outlineLevel="1" x14ac:dyDescent="0.25">
      <c r="A376" s="111">
        <f t="shared" si="55"/>
        <v>373</v>
      </c>
      <c r="B376" s="82" t="s">
        <v>643</v>
      </c>
      <c r="C376" s="76" t="s">
        <v>472</v>
      </c>
      <c r="D376" s="76" t="s">
        <v>464</v>
      </c>
      <c r="E376" s="76" t="s">
        <v>644</v>
      </c>
      <c r="F376" s="76" t="s">
        <v>584</v>
      </c>
      <c r="G376" s="76" t="s">
        <v>84</v>
      </c>
      <c r="H376" s="76" t="s">
        <v>544</v>
      </c>
      <c r="I376" s="76" t="s">
        <v>24</v>
      </c>
      <c r="J376" s="76" t="s">
        <v>24</v>
      </c>
      <c r="K376" s="75" t="s">
        <v>645</v>
      </c>
      <c r="L376" s="75" t="s">
        <v>24</v>
      </c>
      <c r="M376" s="77">
        <v>0</v>
      </c>
      <c r="N376" s="78">
        <v>58</v>
      </c>
      <c r="O376" s="79">
        <v>58</v>
      </c>
      <c r="P376" s="80">
        <f t="shared" si="57"/>
        <v>0</v>
      </c>
      <c r="Q376" s="81">
        <f t="shared" si="58"/>
        <v>100</v>
      </c>
    </row>
    <row r="377" spans="1:18" s="1" customFormat="1" ht="27" outlineLevel="1" x14ac:dyDescent="0.25">
      <c r="A377" s="111">
        <f t="shared" si="55"/>
        <v>374</v>
      </c>
      <c r="B377" s="82" t="s">
        <v>646</v>
      </c>
      <c r="C377" s="76" t="s">
        <v>472</v>
      </c>
      <c r="D377" s="76" t="s">
        <v>464</v>
      </c>
      <c r="E377" s="76" t="s">
        <v>647</v>
      </c>
      <c r="F377" s="76" t="s">
        <v>584</v>
      </c>
      <c r="G377" s="76" t="s">
        <v>84</v>
      </c>
      <c r="H377" s="76" t="s">
        <v>544</v>
      </c>
      <c r="I377" s="76" t="s">
        <v>24</v>
      </c>
      <c r="J377" s="76" t="s">
        <v>24</v>
      </c>
      <c r="K377" s="75" t="s">
        <v>648</v>
      </c>
      <c r="L377" s="75" t="s">
        <v>24</v>
      </c>
      <c r="M377" s="77">
        <v>0</v>
      </c>
      <c r="N377" s="78">
        <v>164</v>
      </c>
      <c r="O377" s="79">
        <v>164</v>
      </c>
      <c r="P377" s="80">
        <f t="shared" si="57"/>
        <v>0</v>
      </c>
      <c r="Q377" s="81">
        <f t="shared" si="58"/>
        <v>100</v>
      </c>
    </row>
    <row r="378" spans="1:18" s="1" customFormat="1" ht="27" outlineLevel="1" x14ac:dyDescent="0.25">
      <c r="A378" s="111">
        <f t="shared" si="55"/>
        <v>375</v>
      </c>
      <c r="B378" s="82" t="s">
        <v>649</v>
      </c>
      <c r="C378" s="76" t="s">
        <v>472</v>
      </c>
      <c r="D378" s="76" t="s">
        <v>464</v>
      </c>
      <c r="E378" s="76" t="s">
        <v>650</v>
      </c>
      <c r="F378" s="76" t="s">
        <v>584</v>
      </c>
      <c r="G378" s="76" t="s">
        <v>84</v>
      </c>
      <c r="H378" s="76" t="s">
        <v>544</v>
      </c>
      <c r="I378" s="76" t="s">
        <v>24</v>
      </c>
      <c r="J378" s="76" t="s">
        <v>24</v>
      </c>
      <c r="K378" s="75" t="s">
        <v>651</v>
      </c>
      <c r="L378" s="75" t="s">
        <v>24</v>
      </c>
      <c r="M378" s="77">
        <v>0</v>
      </c>
      <c r="N378" s="78">
        <v>287</v>
      </c>
      <c r="O378" s="79">
        <v>287</v>
      </c>
      <c r="P378" s="80">
        <f t="shared" si="57"/>
        <v>0</v>
      </c>
      <c r="Q378" s="81">
        <f t="shared" si="58"/>
        <v>100</v>
      </c>
    </row>
    <row r="379" spans="1:18" s="1" customFormat="1" ht="27" outlineLevel="1" x14ac:dyDescent="0.25">
      <c r="A379" s="111">
        <f t="shared" si="55"/>
        <v>376</v>
      </c>
      <c r="B379" s="82" t="s">
        <v>652</v>
      </c>
      <c r="C379" s="76" t="s">
        <v>472</v>
      </c>
      <c r="D379" s="76" t="s">
        <v>464</v>
      </c>
      <c r="E379" s="76" t="s">
        <v>82</v>
      </c>
      <c r="F379" s="76" t="s">
        <v>584</v>
      </c>
      <c r="G379" s="76" t="s">
        <v>84</v>
      </c>
      <c r="H379" s="76" t="s">
        <v>544</v>
      </c>
      <c r="I379" s="76" t="s">
        <v>24</v>
      </c>
      <c r="J379" s="76" t="s">
        <v>24</v>
      </c>
      <c r="K379" s="75" t="s">
        <v>653</v>
      </c>
      <c r="L379" s="75" t="s">
        <v>24</v>
      </c>
      <c r="M379" s="77">
        <v>0</v>
      </c>
      <c r="N379" s="78">
        <v>1080</v>
      </c>
      <c r="O379" s="79">
        <v>1080</v>
      </c>
      <c r="P379" s="80">
        <f t="shared" si="57"/>
        <v>0</v>
      </c>
      <c r="Q379" s="81">
        <f t="shared" si="58"/>
        <v>100</v>
      </c>
    </row>
    <row r="380" spans="1:18" s="1" customFormat="1" ht="27" customHeight="1" outlineLevel="1" x14ac:dyDescent="0.25">
      <c r="A380" s="111">
        <f t="shared" si="55"/>
        <v>377</v>
      </c>
      <c r="B380" s="82" t="s">
        <v>654</v>
      </c>
      <c r="C380" s="76" t="s">
        <v>472</v>
      </c>
      <c r="D380" s="76" t="s">
        <v>464</v>
      </c>
      <c r="E380" s="76" t="s">
        <v>655</v>
      </c>
      <c r="F380" s="76" t="s">
        <v>584</v>
      </c>
      <c r="G380" s="76" t="s">
        <v>525</v>
      </c>
      <c r="H380" s="76" t="s">
        <v>544</v>
      </c>
      <c r="I380" s="76" t="s">
        <v>24</v>
      </c>
      <c r="J380" s="76" t="s">
        <v>24</v>
      </c>
      <c r="K380" s="75" t="s">
        <v>656</v>
      </c>
      <c r="L380" s="75" t="s">
        <v>24</v>
      </c>
      <c r="M380" s="77">
        <v>0</v>
      </c>
      <c r="N380" s="78">
        <v>814</v>
      </c>
      <c r="O380" s="79">
        <v>814</v>
      </c>
      <c r="P380" s="80">
        <f t="shared" si="57"/>
        <v>0</v>
      </c>
      <c r="Q380" s="81">
        <f t="shared" si="58"/>
        <v>100</v>
      </c>
    </row>
    <row r="381" spans="1:18" s="1" customFormat="1" ht="27" customHeight="1" outlineLevel="1" x14ac:dyDescent="0.25">
      <c r="A381" s="111">
        <f t="shared" si="55"/>
        <v>378</v>
      </c>
      <c r="B381" s="82" t="s">
        <v>657</v>
      </c>
      <c r="C381" s="76" t="s">
        <v>472</v>
      </c>
      <c r="D381" s="76" t="s">
        <v>464</v>
      </c>
      <c r="E381" s="76" t="s">
        <v>655</v>
      </c>
      <c r="F381" s="76" t="s">
        <v>584</v>
      </c>
      <c r="G381" s="76" t="s">
        <v>525</v>
      </c>
      <c r="H381" s="76" t="s">
        <v>544</v>
      </c>
      <c r="I381" s="76" t="s">
        <v>24</v>
      </c>
      <c r="J381" s="76" t="s">
        <v>24</v>
      </c>
      <c r="K381" s="75" t="s">
        <v>658</v>
      </c>
      <c r="L381" s="75" t="s">
        <v>24</v>
      </c>
      <c r="M381" s="77">
        <v>0</v>
      </c>
      <c r="N381" s="78">
        <v>493</v>
      </c>
      <c r="O381" s="79">
        <v>493</v>
      </c>
      <c r="P381" s="80">
        <f t="shared" si="57"/>
        <v>0</v>
      </c>
      <c r="Q381" s="81">
        <f t="shared" si="58"/>
        <v>100</v>
      </c>
    </row>
    <row r="382" spans="1:18" s="1" customFormat="1" ht="27" outlineLevel="1" x14ac:dyDescent="0.25">
      <c r="A382" s="111">
        <f t="shared" si="55"/>
        <v>379</v>
      </c>
      <c r="B382" s="82" t="s">
        <v>659</v>
      </c>
      <c r="C382" s="76" t="s">
        <v>472</v>
      </c>
      <c r="D382" s="76" t="s">
        <v>464</v>
      </c>
      <c r="E382" s="76" t="s">
        <v>660</v>
      </c>
      <c r="F382" s="76" t="s">
        <v>584</v>
      </c>
      <c r="G382" s="76" t="s">
        <v>525</v>
      </c>
      <c r="H382" s="76" t="s">
        <v>544</v>
      </c>
      <c r="I382" s="76" t="s">
        <v>24</v>
      </c>
      <c r="J382" s="76" t="s">
        <v>24</v>
      </c>
      <c r="K382" s="75" t="s">
        <v>661</v>
      </c>
      <c r="L382" s="75" t="s">
        <v>24</v>
      </c>
      <c r="M382" s="77">
        <v>0</v>
      </c>
      <c r="N382" s="78">
        <v>224</v>
      </c>
      <c r="O382" s="79">
        <v>224</v>
      </c>
      <c r="P382" s="80">
        <f t="shared" si="57"/>
        <v>0</v>
      </c>
      <c r="Q382" s="81">
        <f t="shared" si="58"/>
        <v>100</v>
      </c>
    </row>
    <row r="383" spans="1:18" s="40" customFormat="1" ht="14.25" customHeight="1" x14ac:dyDescent="0.25">
      <c r="A383" s="120">
        <f t="shared" si="55"/>
        <v>380</v>
      </c>
      <c r="B383" s="66" t="s">
        <v>2419</v>
      </c>
      <c r="C383" s="67"/>
      <c r="D383" s="67"/>
      <c r="E383" s="67"/>
      <c r="F383" s="67"/>
      <c r="G383" s="67"/>
      <c r="H383" s="67"/>
      <c r="I383" s="67"/>
      <c r="J383" s="67"/>
      <c r="K383" s="68"/>
      <c r="L383" s="68"/>
      <c r="M383" s="70">
        <f>SUM(M385:M393)</f>
        <v>14023</v>
      </c>
      <c r="N383" s="70">
        <f t="shared" ref="N383:P383" si="59">SUM(N385:N393)</f>
        <v>203403</v>
      </c>
      <c r="O383" s="70">
        <f t="shared" si="59"/>
        <v>3038</v>
      </c>
      <c r="P383" s="71">
        <f t="shared" si="59"/>
        <v>-200365</v>
      </c>
      <c r="Q383" s="69">
        <f t="shared" si="58"/>
        <v>1.4935866235994553</v>
      </c>
      <c r="R383" s="39"/>
    </row>
    <row r="384" spans="1:18" s="40" customFormat="1" ht="14.25" customHeight="1" x14ac:dyDescent="0.25">
      <c r="A384" s="121">
        <f t="shared" si="55"/>
        <v>381</v>
      </c>
      <c r="B384" s="72" t="s">
        <v>13</v>
      </c>
      <c r="C384" s="73"/>
      <c r="D384" s="73"/>
      <c r="E384" s="73"/>
      <c r="F384" s="73"/>
      <c r="G384" s="73"/>
      <c r="H384" s="73"/>
      <c r="I384" s="73"/>
      <c r="J384" s="73"/>
      <c r="K384" s="74"/>
      <c r="L384" s="74"/>
      <c r="M384" s="25">
        <f>SUM(M385:M393)</f>
        <v>14023</v>
      </c>
      <c r="N384" s="25">
        <f t="shared" ref="N384:P384" si="60">SUM(N385:N393)</f>
        <v>203403</v>
      </c>
      <c r="O384" s="25">
        <f t="shared" si="60"/>
        <v>3038</v>
      </c>
      <c r="P384" s="26">
        <f t="shared" si="60"/>
        <v>-200365</v>
      </c>
      <c r="Q384" s="24">
        <f t="shared" si="58"/>
        <v>1.4935866235994553</v>
      </c>
      <c r="R384" s="39"/>
    </row>
    <row r="385" spans="1:19" s="1" customFormat="1" ht="13.5" outlineLevel="1" x14ac:dyDescent="0.25">
      <c r="A385" s="110">
        <f t="shared" si="55"/>
        <v>382</v>
      </c>
      <c r="B385" s="75" t="s">
        <v>662</v>
      </c>
      <c r="C385" s="76" t="s">
        <v>22</v>
      </c>
      <c r="D385" s="76" t="s">
        <v>663</v>
      </c>
      <c r="E385" s="76" t="s">
        <v>664</v>
      </c>
      <c r="F385" s="76" t="s">
        <v>665</v>
      </c>
      <c r="G385" s="76" t="s">
        <v>466</v>
      </c>
      <c r="H385" s="76" t="s">
        <v>666</v>
      </c>
      <c r="I385" s="76" t="s">
        <v>24</v>
      </c>
      <c r="J385" s="76" t="s">
        <v>24</v>
      </c>
      <c r="K385" s="75" t="s">
        <v>24</v>
      </c>
      <c r="L385" s="75" t="s">
        <v>24</v>
      </c>
      <c r="M385" s="77">
        <v>14023</v>
      </c>
      <c r="N385" s="78">
        <v>142321</v>
      </c>
      <c r="O385" s="79">
        <v>0</v>
      </c>
      <c r="P385" s="80">
        <f t="shared" ref="P385:P393" si="61">O385-N385</f>
        <v>-142321</v>
      </c>
      <c r="Q385" s="81">
        <f t="shared" si="58"/>
        <v>0</v>
      </c>
    </row>
    <row r="386" spans="1:19" s="1" customFormat="1" ht="27" outlineLevel="1" x14ac:dyDescent="0.25">
      <c r="A386" s="111">
        <f t="shared" si="55"/>
        <v>383</v>
      </c>
      <c r="B386" s="82" t="s">
        <v>667</v>
      </c>
      <c r="C386" s="76" t="s">
        <v>22</v>
      </c>
      <c r="D386" s="76" t="s">
        <v>663</v>
      </c>
      <c r="E386" s="76" t="s">
        <v>664</v>
      </c>
      <c r="F386" s="76" t="s">
        <v>665</v>
      </c>
      <c r="G386" s="76" t="s">
        <v>29</v>
      </c>
      <c r="H386" s="76" t="s">
        <v>666</v>
      </c>
      <c r="I386" s="76" t="s">
        <v>24</v>
      </c>
      <c r="J386" s="76" t="s">
        <v>24</v>
      </c>
      <c r="K386" s="75" t="s">
        <v>668</v>
      </c>
      <c r="L386" s="75" t="s">
        <v>24</v>
      </c>
      <c r="M386" s="77">
        <v>0</v>
      </c>
      <c r="N386" s="78">
        <v>2012</v>
      </c>
      <c r="O386" s="79">
        <v>35</v>
      </c>
      <c r="P386" s="80">
        <f t="shared" si="61"/>
        <v>-1977</v>
      </c>
      <c r="Q386" s="81">
        <f t="shared" si="58"/>
        <v>1.7395626242544733</v>
      </c>
    </row>
    <row r="387" spans="1:19" s="1" customFormat="1" ht="13.5" outlineLevel="1" x14ac:dyDescent="0.25">
      <c r="A387" s="110">
        <f t="shared" si="55"/>
        <v>384</v>
      </c>
      <c r="B387" s="75" t="s">
        <v>669</v>
      </c>
      <c r="C387" s="76" t="s">
        <v>22</v>
      </c>
      <c r="D387" s="76" t="s">
        <v>663</v>
      </c>
      <c r="E387" s="76" t="s">
        <v>664</v>
      </c>
      <c r="F387" s="76" t="s">
        <v>665</v>
      </c>
      <c r="G387" s="76" t="s">
        <v>29</v>
      </c>
      <c r="H387" s="76" t="s">
        <v>666</v>
      </c>
      <c r="I387" s="76" t="s">
        <v>24</v>
      </c>
      <c r="J387" s="76" t="s">
        <v>24</v>
      </c>
      <c r="K387" s="75" t="s">
        <v>670</v>
      </c>
      <c r="L387" s="75" t="s">
        <v>24</v>
      </c>
      <c r="M387" s="77">
        <v>0</v>
      </c>
      <c r="N387" s="78">
        <v>15</v>
      </c>
      <c r="O387" s="79">
        <v>15</v>
      </c>
      <c r="P387" s="80">
        <f t="shared" si="61"/>
        <v>0</v>
      </c>
      <c r="Q387" s="81">
        <f t="shared" si="58"/>
        <v>100</v>
      </c>
    </row>
    <row r="388" spans="1:19" s="1" customFormat="1" ht="13.5" outlineLevel="1" x14ac:dyDescent="0.25">
      <c r="A388" s="110">
        <f t="shared" si="55"/>
        <v>385</v>
      </c>
      <c r="B388" s="75" t="s">
        <v>671</v>
      </c>
      <c r="C388" s="76" t="s">
        <v>22</v>
      </c>
      <c r="D388" s="76" t="s">
        <v>663</v>
      </c>
      <c r="E388" s="76" t="s">
        <v>664</v>
      </c>
      <c r="F388" s="76" t="s">
        <v>665</v>
      </c>
      <c r="G388" s="76" t="s">
        <v>35</v>
      </c>
      <c r="H388" s="76" t="s">
        <v>666</v>
      </c>
      <c r="I388" s="76" t="s">
        <v>24</v>
      </c>
      <c r="J388" s="76" t="s">
        <v>24</v>
      </c>
      <c r="K388" s="75" t="s">
        <v>670</v>
      </c>
      <c r="L388" s="75" t="s">
        <v>24</v>
      </c>
      <c r="M388" s="77">
        <v>0</v>
      </c>
      <c r="N388" s="78">
        <v>51</v>
      </c>
      <c r="O388" s="79">
        <v>51</v>
      </c>
      <c r="P388" s="80">
        <f t="shared" si="61"/>
        <v>0</v>
      </c>
      <c r="Q388" s="81">
        <f t="shared" si="58"/>
        <v>100</v>
      </c>
    </row>
    <row r="389" spans="1:19" s="1" customFormat="1" ht="13.5" outlineLevel="1" x14ac:dyDescent="0.25">
      <c r="A389" s="110">
        <f t="shared" ref="A389:A452" si="62">1+A388</f>
        <v>386</v>
      </c>
      <c r="B389" s="75" t="s">
        <v>672</v>
      </c>
      <c r="C389" s="76" t="s">
        <v>22</v>
      </c>
      <c r="D389" s="76" t="s">
        <v>663</v>
      </c>
      <c r="E389" s="76" t="s">
        <v>664</v>
      </c>
      <c r="F389" s="76" t="s">
        <v>665</v>
      </c>
      <c r="G389" s="76" t="s">
        <v>29</v>
      </c>
      <c r="H389" s="76" t="s">
        <v>666</v>
      </c>
      <c r="I389" s="76" t="s">
        <v>24</v>
      </c>
      <c r="J389" s="76" t="s">
        <v>24</v>
      </c>
      <c r="K389" s="75" t="s">
        <v>673</v>
      </c>
      <c r="L389" s="75" t="s">
        <v>24</v>
      </c>
      <c r="M389" s="77">
        <v>0</v>
      </c>
      <c r="N389" s="78">
        <v>44</v>
      </c>
      <c r="O389" s="79">
        <v>0</v>
      </c>
      <c r="P389" s="80">
        <f t="shared" si="61"/>
        <v>-44</v>
      </c>
      <c r="Q389" s="81">
        <f t="shared" si="58"/>
        <v>0</v>
      </c>
    </row>
    <row r="390" spans="1:19" s="1" customFormat="1" ht="13.5" outlineLevel="1" x14ac:dyDescent="0.25">
      <c r="A390" s="110">
        <f t="shared" si="62"/>
        <v>387</v>
      </c>
      <c r="B390" s="75" t="s">
        <v>674</v>
      </c>
      <c r="C390" s="76" t="s">
        <v>22</v>
      </c>
      <c r="D390" s="76" t="s">
        <v>663</v>
      </c>
      <c r="E390" s="76" t="s">
        <v>664</v>
      </c>
      <c r="F390" s="76" t="s">
        <v>665</v>
      </c>
      <c r="G390" s="76" t="s">
        <v>29</v>
      </c>
      <c r="H390" s="76" t="s">
        <v>666</v>
      </c>
      <c r="I390" s="76" t="s">
        <v>24</v>
      </c>
      <c r="J390" s="76" t="s">
        <v>24</v>
      </c>
      <c r="K390" s="75" t="s">
        <v>675</v>
      </c>
      <c r="L390" s="75" t="s">
        <v>24</v>
      </c>
      <c r="M390" s="77">
        <v>0</v>
      </c>
      <c r="N390" s="78">
        <v>100</v>
      </c>
      <c r="O390" s="79">
        <v>0</v>
      </c>
      <c r="P390" s="80">
        <f t="shared" si="61"/>
        <v>-100</v>
      </c>
      <c r="Q390" s="81">
        <f t="shared" si="58"/>
        <v>0</v>
      </c>
    </row>
    <row r="391" spans="1:19" s="1" customFormat="1" ht="13.5" outlineLevel="1" x14ac:dyDescent="0.25">
      <c r="A391" s="110">
        <f t="shared" si="62"/>
        <v>388</v>
      </c>
      <c r="B391" s="75" t="s">
        <v>676</v>
      </c>
      <c r="C391" s="76" t="s">
        <v>22</v>
      </c>
      <c r="D391" s="76" t="s">
        <v>663</v>
      </c>
      <c r="E391" s="76" t="s">
        <v>664</v>
      </c>
      <c r="F391" s="76" t="s">
        <v>665</v>
      </c>
      <c r="G391" s="76" t="s">
        <v>29</v>
      </c>
      <c r="H391" s="76" t="s">
        <v>666</v>
      </c>
      <c r="I391" s="76" t="s">
        <v>24</v>
      </c>
      <c r="J391" s="76" t="s">
        <v>24</v>
      </c>
      <c r="K391" s="75" t="s">
        <v>677</v>
      </c>
      <c r="L391" s="75" t="s">
        <v>24</v>
      </c>
      <c r="M391" s="77">
        <v>0</v>
      </c>
      <c r="N391" s="78">
        <v>7988</v>
      </c>
      <c r="O391" s="79">
        <v>78</v>
      </c>
      <c r="P391" s="80">
        <f t="shared" si="61"/>
        <v>-7910</v>
      </c>
      <c r="Q391" s="81">
        <f t="shared" si="58"/>
        <v>0.97646469704556826</v>
      </c>
    </row>
    <row r="392" spans="1:19" s="1" customFormat="1" ht="27" outlineLevel="1" x14ac:dyDescent="0.25">
      <c r="A392" s="111">
        <f t="shared" si="62"/>
        <v>389</v>
      </c>
      <c r="B392" s="82" t="s">
        <v>2420</v>
      </c>
      <c r="C392" s="76" t="s">
        <v>22</v>
      </c>
      <c r="D392" s="76" t="s">
        <v>663</v>
      </c>
      <c r="E392" s="76" t="s">
        <v>664</v>
      </c>
      <c r="F392" s="76" t="s">
        <v>665</v>
      </c>
      <c r="G392" s="76" t="s">
        <v>29</v>
      </c>
      <c r="H392" s="76" t="s">
        <v>666</v>
      </c>
      <c r="I392" s="76" t="s">
        <v>24</v>
      </c>
      <c r="J392" s="76" t="s">
        <v>24</v>
      </c>
      <c r="K392" s="75" t="s">
        <v>678</v>
      </c>
      <c r="L392" s="75" t="s">
        <v>24</v>
      </c>
      <c r="M392" s="77">
        <v>0</v>
      </c>
      <c r="N392" s="78">
        <v>2897</v>
      </c>
      <c r="O392" s="79">
        <v>0</v>
      </c>
      <c r="P392" s="80">
        <f t="shared" si="61"/>
        <v>-2897</v>
      </c>
      <c r="Q392" s="81">
        <f t="shared" si="58"/>
        <v>0</v>
      </c>
    </row>
    <row r="393" spans="1:19" s="1" customFormat="1" ht="13.5" outlineLevel="1" x14ac:dyDescent="0.25">
      <c r="A393" s="110">
        <f t="shared" si="62"/>
        <v>390</v>
      </c>
      <c r="B393" s="75" t="s">
        <v>679</v>
      </c>
      <c r="C393" s="76" t="s">
        <v>22</v>
      </c>
      <c r="D393" s="76" t="s">
        <v>663</v>
      </c>
      <c r="E393" s="76" t="s">
        <v>664</v>
      </c>
      <c r="F393" s="76" t="s">
        <v>665</v>
      </c>
      <c r="G393" s="76" t="s">
        <v>29</v>
      </c>
      <c r="H393" s="76" t="s">
        <v>666</v>
      </c>
      <c r="I393" s="76" t="s">
        <v>24</v>
      </c>
      <c r="J393" s="76" t="s">
        <v>24</v>
      </c>
      <c r="K393" s="75" t="s">
        <v>680</v>
      </c>
      <c r="L393" s="75" t="s">
        <v>24</v>
      </c>
      <c r="M393" s="77">
        <v>0</v>
      </c>
      <c r="N393" s="78">
        <v>47975</v>
      </c>
      <c r="O393" s="79">
        <v>2859</v>
      </c>
      <c r="P393" s="80">
        <f t="shared" si="61"/>
        <v>-45116</v>
      </c>
      <c r="Q393" s="81">
        <f t="shared" si="58"/>
        <v>5.9593538301198539</v>
      </c>
    </row>
    <row r="394" spans="1:19" s="40" customFormat="1" ht="14.25" customHeight="1" x14ac:dyDescent="0.25">
      <c r="A394" s="120">
        <f t="shared" si="62"/>
        <v>391</v>
      </c>
      <c r="B394" s="66" t="s">
        <v>681</v>
      </c>
      <c r="C394" s="67"/>
      <c r="D394" s="67"/>
      <c r="E394" s="67"/>
      <c r="F394" s="67"/>
      <c r="G394" s="67"/>
      <c r="H394" s="67"/>
      <c r="I394" s="67"/>
      <c r="J394" s="67"/>
      <c r="K394" s="68"/>
      <c r="L394" s="68"/>
      <c r="M394" s="70">
        <f>M397+M428+M792+M795+M798+M816</f>
        <v>194500</v>
      </c>
      <c r="N394" s="70">
        <f>N397+N428+N792+N795+N798+N816</f>
        <v>451651</v>
      </c>
      <c r="O394" s="70">
        <f>O397+O428+O792+O795+O798+O816</f>
        <v>275343</v>
      </c>
      <c r="P394" s="71">
        <f>P397+P428+P792+P795+P798+P816</f>
        <v>-176308</v>
      </c>
      <c r="Q394" s="69">
        <f t="shared" si="58"/>
        <v>60.963664422308369</v>
      </c>
      <c r="R394" s="39"/>
    </row>
    <row r="395" spans="1:19" s="1" customFormat="1" ht="14.25" customHeight="1" x14ac:dyDescent="0.25">
      <c r="A395" s="114">
        <f t="shared" si="62"/>
        <v>392</v>
      </c>
      <c r="B395" s="27" t="s">
        <v>14</v>
      </c>
      <c r="C395" s="28"/>
      <c r="D395" s="28"/>
      <c r="E395" s="28"/>
      <c r="F395" s="28"/>
      <c r="G395" s="28"/>
      <c r="H395" s="28"/>
      <c r="I395" s="28"/>
      <c r="J395" s="28"/>
      <c r="K395" s="29"/>
      <c r="L395" s="29"/>
      <c r="M395" s="31">
        <f>M792+M795+M798+M816</f>
        <v>0</v>
      </c>
      <c r="N395" s="31">
        <f>N792+N795+N798+N816</f>
        <v>140977</v>
      </c>
      <c r="O395" s="31">
        <f>O792+O795+O798+O816</f>
        <v>35060</v>
      </c>
      <c r="P395" s="32">
        <f>P792+P795+P798+P816</f>
        <v>-105917</v>
      </c>
      <c r="Q395" s="30">
        <f t="shared" si="58"/>
        <v>24.86930492207949</v>
      </c>
    </row>
    <row r="396" spans="1:19" s="40" customFormat="1" ht="13.5" x14ac:dyDescent="0.25">
      <c r="A396" s="117">
        <f t="shared" si="62"/>
        <v>393</v>
      </c>
      <c r="B396" s="47" t="s">
        <v>682</v>
      </c>
      <c r="C396" s="48"/>
      <c r="D396" s="48"/>
      <c r="E396" s="48"/>
      <c r="F396" s="48"/>
      <c r="G396" s="48"/>
      <c r="H396" s="48"/>
      <c r="I396" s="48"/>
      <c r="J396" s="48"/>
      <c r="K396" s="49"/>
      <c r="L396" s="49"/>
      <c r="M396" s="51">
        <f>M397+M428</f>
        <v>194500</v>
      </c>
      <c r="N396" s="51">
        <f t="shared" ref="N396:P396" si="63">N397+N428</f>
        <v>310674</v>
      </c>
      <c r="O396" s="51">
        <f t="shared" si="63"/>
        <v>240283</v>
      </c>
      <c r="P396" s="52">
        <f t="shared" si="63"/>
        <v>-70391</v>
      </c>
      <c r="Q396" s="50">
        <f t="shared" si="58"/>
        <v>77.3424876236827</v>
      </c>
      <c r="R396" s="39"/>
      <c r="S396" s="39"/>
    </row>
    <row r="397" spans="1:19" s="40" customFormat="1" ht="13.5" x14ac:dyDescent="0.25">
      <c r="A397" s="123">
        <f t="shared" si="62"/>
        <v>394</v>
      </c>
      <c r="B397" s="88" t="s">
        <v>683</v>
      </c>
      <c r="C397" s="89"/>
      <c r="D397" s="89"/>
      <c r="E397" s="89"/>
      <c r="F397" s="89"/>
      <c r="G397" s="89"/>
      <c r="H397" s="89"/>
      <c r="I397" s="89"/>
      <c r="J397" s="89"/>
      <c r="K397" s="88"/>
      <c r="L397" s="88"/>
      <c r="M397" s="91">
        <f>M398+M414+M416+M423</f>
        <v>118100</v>
      </c>
      <c r="N397" s="91">
        <f t="shared" ref="N397:O397" si="64">N398+N414+N416+N423</f>
        <v>138594</v>
      </c>
      <c r="O397" s="91">
        <f t="shared" si="64"/>
        <v>129155</v>
      </c>
      <c r="P397" s="92">
        <f>P398+P414+P416+P423</f>
        <v>-9439</v>
      </c>
      <c r="Q397" s="90">
        <f t="shared" si="58"/>
        <v>93.189459861177255</v>
      </c>
      <c r="R397" s="39"/>
      <c r="S397" s="39"/>
    </row>
    <row r="398" spans="1:19" s="40" customFormat="1" ht="13.5" x14ac:dyDescent="0.25">
      <c r="A398" s="122">
        <f t="shared" si="62"/>
        <v>395</v>
      </c>
      <c r="B398" s="84" t="s">
        <v>684</v>
      </c>
      <c r="C398" s="85">
        <v>236600</v>
      </c>
      <c r="D398" s="85">
        <v>20</v>
      </c>
      <c r="E398" s="85"/>
      <c r="F398" s="85"/>
      <c r="G398" s="85"/>
      <c r="H398" s="85" t="s">
        <v>685</v>
      </c>
      <c r="I398" s="85"/>
      <c r="J398" s="85"/>
      <c r="K398" s="86"/>
      <c r="L398" s="86"/>
      <c r="M398" s="87">
        <f>SUM(M399:M413)</f>
        <v>3100</v>
      </c>
      <c r="N398" s="87">
        <f t="shared" ref="N398:P398" si="65">SUM(N399:N413)</f>
        <v>26958</v>
      </c>
      <c r="O398" s="87">
        <f t="shared" si="65"/>
        <v>17655</v>
      </c>
      <c r="P398" s="46">
        <f t="shared" si="65"/>
        <v>-9303</v>
      </c>
      <c r="Q398" s="44">
        <f t="shared" si="58"/>
        <v>65.490763409748496</v>
      </c>
      <c r="R398" s="39"/>
    </row>
    <row r="399" spans="1:19" s="1" customFormat="1" ht="13.5" outlineLevel="1" x14ac:dyDescent="0.25">
      <c r="A399" s="110">
        <f t="shared" si="62"/>
        <v>396</v>
      </c>
      <c r="B399" s="75" t="s">
        <v>686</v>
      </c>
      <c r="C399" s="76" t="s">
        <v>687</v>
      </c>
      <c r="D399" s="76" t="s">
        <v>688</v>
      </c>
      <c r="E399" s="76" t="s">
        <v>24</v>
      </c>
      <c r="F399" s="76" t="s">
        <v>106</v>
      </c>
      <c r="G399" s="76" t="s">
        <v>466</v>
      </c>
      <c r="H399" s="76" t="s">
        <v>685</v>
      </c>
      <c r="I399" s="76" t="s">
        <v>24</v>
      </c>
      <c r="J399" s="76" t="s">
        <v>24</v>
      </c>
      <c r="K399" s="75" t="s">
        <v>24</v>
      </c>
      <c r="L399" s="75" t="s">
        <v>24</v>
      </c>
      <c r="M399" s="77">
        <v>3100</v>
      </c>
      <c r="N399" s="78">
        <v>1303</v>
      </c>
      <c r="O399" s="79">
        <v>0</v>
      </c>
      <c r="P399" s="80">
        <f t="shared" ref="P399:P413" si="66">O399-N399</f>
        <v>-1303</v>
      </c>
      <c r="Q399" s="81">
        <f t="shared" si="58"/>
        <v>0</v>
      </c>
    </row>
    <row r="400" spans="1:19" s="1" customFormat="1" ht="13.5" outlineLevel="1" x14ac:dyDescent="0.25">
      <c r="A400" s="110">
        <f t="shared" si="62"/>
        <v>397</v>
      </c>
      <c r="B400" s="75" t="s">
        <v>689</v>
      </c>
      <c r="C400" s="76" t="s">
        <v>687</v>
      </c>
      <c r="D400" s="76" t="s">
        <v>688</v>
      </c>
      <c r="E400" s="76" t="s">
        <v>24</v>
      </c>
      <c r="F400" s="76" t="s">
        <v>690</v>
      </c>
      <c r="G400" s="76" t="s">
        <v>691</v>
      </c>
      <c r="H400" s="76" t="s">
        <v>685</v>
      </c>
      <c r="I400" s="76" t="s">
        <v>24</v>
      </c>
      <c r="J400" s="76" t="s">
        <v>24</v>
      </c>
      <c r="K400" s="75" t="s">
        <v>692</v>
      </c>
      <c r="L400" s="75" t="s">
        <v>24</v>
      </c>
      <c r="M400" s="77">
        <v>0</v>
      </c>
      <c r="N400" s="78">
        <v>500</v>
      </c>
      <c r="O400" s="79">
        <v>500</v>
      </c>
      <c r="P400" s="80">
        <f t="shared" si="66"/>
        <v>0</v>
      </c>
      <c r="Q400" s="81">
        <f t="shared" si="58"/>
        <v>100</v>
      </c>
    </row>
    <row r="401" spans="1:18" s="1" customFormat="1" ht="27" outlineLevel="1" x14ac:dyDescent="0.25">
      <c r="A401" s="111">
        <f t="shared" si="62"/>
        <v>398</v>
      </c>
      <c r="B401" s="82" t="s">
        <v>693</v>
      </c>
      <c r="C401" s="76" t="s">
        <v>687</v>
      </c>
      <c r="D401" s="76" t="s">
        <v>688</v>
      </c>
      <c r="E401" s="76" t="s">
        <v>24</v>
      </c>
      <c r="F401" s="76" t="s">
        <v>61</v>
      </c>
      <c r="G401" s="76" t="s">
        <v>694</v>
      </c>
      <c r="H401" s="76" t="s">
        <v>685</v>
      </c>
      <c r="I401" s="76" t="s">
        <v>24</v>
      </c>
      <c r="J401" s="76" t="s">
        <v>24</v>
      </c>
      <c r="K401" s="75" t="s">
        <v>695</v>
      </c>
      <c r="L401" s="75" t="s">
        <v>24</v>
      </c>
      <c r="M401" s="77">
        <v>0</v>
      </c>
      <c r="N401" s="78">
        <v>8000</v>
      </c>
      <c r="O401" s="79">
        <v>0</v>
      </c>
      <c r="P401" s="80">
        <f t="shared" si="66"/>
        <v>-8000</v>
      </c>
      <c r="Q401" s="81">
        <f t="shared" si="58"/>
        <v>0</v>
      </c>
    </row>
    <row r="402" spans="1:18" s="1" customFormat="1" ht="13.5" outlineLevel="1" x14ac:dyDescent="0.25">
      <c r="A402" s="110">
        <f t="shared" si="62"/>
        <v>399</v>
      </c>
      <c r="B402" s="75" t="s">
        <v>696</v>
      </c>
      <c r="C402" s="76" t="s">
        <v>687</v>
      </c>
      <c r="D402" s="76" t="s">
        <v>688</v>
      </c>
      <c r="E402" s="76" t="s">
        <v>697</v>
      </c>
      <c r="F402" s="76" t="s">
        <v>698</v>
      </c>
      <c r="G402" s="76" t="s">
        <v>84</v>
      </c>
      <c r="H402" s="76" t="s">
        <v>685</v>
      </c>
      <c r="I402" s="76" t="s">
        <v>24</v>
      </c>
      <c r="J402" s="76" t="s">
        <v>24</v>
      </c>
      <c r="K402" s="75" t="s">
        <v>699</v>
      </c>
      <c r="L402" s="75" t="s">
        <v>24</v>
      </c>
      <c r="M402" s="77">
        <v>0</v>
      </c>
      <c r="N402" s="78">
        <v>3000</v>
      </c>
      <c r="O402" s="79">
        <v>3000</v>
      </c>
      <c r="P402" s="80">
        <f t="shared" si="66"/>
        <v>0</v>
      </c>
      <c r="Q402" s="81">
        <f t="shared" si="58"/>
        <v>100</v>
      </c>
    </row>
    <row r="403" spans="1:18" s="1" customFormat="1" ht="13.5" outlineLevel="1" x14ac:dyDescent="0.25">
      <c r="A403" s="110">
        <f t="shared" si="62"/>
        <v>400</v>
      </c>
      <c r="B403" s="75" t="s">
        <v>700</v>
      </c>
      <c r="C403" s="76" t="s">
        <v>687</v>
      </c>
      <c r="D403" s="76" t="s">
        <v>688</v>
      </c>
      <c r="E403" s="76" t="s">
        <v>500</v>
      </c>
      <c r="F403" s="76" t="s">
        <v>698</v>
      </c>
      <c r="G403" s="76" t="s">
        <v>84</v>
      </c>
      <c r="H403" s="76" t="s">
        <v>685</v>
      </c>
      <c r="I403" s="76" t="s">
        <v>24</v>
      </c>
      <c r="J403" s="76" t="s">
        <v>24</v>
      </c>
      <c r="K403" s="75" t="s">
        <v>701</v>
      </c>
      <c r="L403" s="75" t="s">
        <v>24</v>
      </c>
      <c r="M403" s="77">
        <v>0</v>
      </c>
      <c r="N403" s="78">
        <v>7500</v>
      </c>
      <c r="O403" s="79">
        <v>7500</v>
      </c>
      <c r="P403" s="80">
        <f t="shared" si="66"/>
        <v>0</v>
      </c>
      <c r="Q403" s="81">
        <f t="shared" si="58"/>
        <v>100</v>
      </c>
    </row>
    <row r="404" spans="1:18" s="1" customFormat="1" ht="27" outlineLevel="1" x14ac:dyDescent="0.25">
      <c r="A404" s="111">
        <f t="shared" si="62"/>
        <v>401</v>
      </c>
      <c r="B404" s="82" t="s">
        <v>702</v>
      </c>
      <c r="C404" s="76" t="s">
        <v>687</v>
      </c>
      <c r="D404" s="76" t="s">
        <v>688</v>
      </c>
      <c r="E404" s="76" t="s">
        <v>703</v>
      </c>
      <c r="F404" s="76" t="s">
        <v>698</v>
      </c>
      <c r="G404" s="76" t="s">
        <v>84</v>
      </c>
      <c r="H404" s="76" t="s">
        <v>685</v>
      </c>
      <c r="I404" s="76" t="s">
        <v>24</v>
      </c>
      <c r="J404" s="76" t="s">
        <v>24</v>
      </c>
      <c r="K404" s="75" t="s">
        <v>704</v>
      </c>
      <c r="L404" s="75" t="s">
        <v>24</v>
      </c>
      <c r="M404" s="77">
        <v>0</v>
      </c>
      <c r="N404" s="78">
        <v>77</v>
      </c>
      <c r="O404" s="79">
        <v>77</v>
      </c>
      <c r="P404" s="80">
        <f t="shared" si="66"/>
        <v>0</v>
      </c>
      <c r="Q404" s="81">
        <f t="shared" si="58"/>
        <v>100</v>
      </c>
    </row>
    <row r="405" spans="1:18" s="1" customFormat="1" ht="27" outlineLevel="1" x14ac:dyDescent="0.25">
      <c r="A405" s="111">
        <f t="shared" si="62"/>
        <v>402</v>
      </c>
      <c r="B405" s="82" t="s">
        <v>705</v>
      </c>
      <c r="C405" s="76" t="s">
        <v>687</v>
      </c>
      <c r="D405" s="76" t="s">
        <v>688</v>
      </c>
      <c r="E405" s="76" t="s">
        <v>703</v>
      </c>
      <c r="F405" s="76" t="s">
        <v>698</v>
      </c>
      <c r="G405" s="76" t="s">
        <v>84</v>
      </c>
      <c r="H405" s="76" t="s">
        <v>685</v>
      </c>
      <c r="I405" s="76" t="s">
        <v>24</v>
      </c>
      <c r="J405" s="76" t="s">
        <v>24</v>
      </c>
      <c r="K405" s="75" t="s">
        <v>706</v>
      </c>
      <c r="L405" s="75" t="s">
        <v>24</v>
      </c>
      <c r="M405" s="77">
        <v>0</v>
      </c>
      <c r="N405" s="78">
        <v>142</v>
      </c>
      <c r="O405" s="79">
        <v>142</v>
      </c>
      <c r="P405" s="80">
        <f t="shared" si="66"/>
        <v>0</v>
      </c>
      <c r="Q405" s="81">
        <f t="shared" si="58"/>
        <v>100</v>
      </c>
    </row>
    <row r="406" spans="1:18" s="1" customFormat="1" ht="27" outlineLevel="1" x14ac:dyDescent="0.25">
      <c r="A406" s="111">
        <f t="shared" si="62"/>
        <v>403</v>
      </c>
      <c r="B406" s="82" t="s">
        <v>707</v>
      </c>
      <c r="C406" s="76" t="s">
        <v>687</v>
      </c>
      <c r="D406" s="76" t="s">
        <v>688</v>
      </c>
      <c r="E406" s="76" t="s">
        <v>703</v>
      </c>
      <c r="F406" s="76" t="s">
        <v>698</v>
      </c>
      <c r="G406" s="76" t="s">
        <v>84</v>
      </c>
      <c r="H406" s="76" t="s">
        <v>685</v>
      </c>
      <c r="I406" s="76" t="s">
        <v>24</v>
      </c>
      <c r="J406" s="76" t="s">
        <v>24</v>
      </c>
      <c r="K406" s="75" t="s">
        <v>708</v>
      </c>
      <c r="L406" s="75" t="s">
        <v>24</v>
      </c>
      <c r="M406" s="77">
        <v>0</v>
      </c>
      <c r="N406" s="78">
        <v>2515</v>
      </c>
      <c r="O406" s="79">
        <v>2515</v>
      </c>
      <c r="P406" s="80">
        <f t="shared" si="66"/>
        <v>0</v>
      </c>
      <c r="Q406" s="81">
        <f t="shared" si="58"/>
        <v>100</v>
      </c>
    </row>
    <row r="407" spans="1:18" s="1" customFormat="1" ht="27" outlineLevel="1" x14ac:dyDescent="0.25">
      <c r="A407" s="111">
        <f t="shared" si="62"/>
        <v>404</v>
      </c>
      <c r="B407" s="82" t="s">
        <v>709</v>
      </c>
      <c r="C407" s="76" t="s">
        <v>687</v>
      </c>
      <c r="D407" s="76" t="s">
        <v>688</v>
      </c>
      <c r="E407" s="76" t="s">
        <v>703</v>
      </c>
      <c r="F407" s="76" t="s">
        <v>698</v>
      </c>
      <c r="G407" s="76" t="s">
        <v>84</v>
      </c>
      <c r="H407" s="76" t="s">
        <v>685</v>
      </c>
      <c r="I407" s="76" t="s">
        <v>24</v>
      </c>
      <c r="J407" s="76" t="s">
        <v>24</v>
      </c>
      <c r="K407" s="75" t="s">
        <v>710</v>
      </c>
      <c r="L407" s="75" t="s">
        <v>24</v>
      </c>
      <c r="M407" s="77">
        <v>0</v>
      </c>
      <c r="N407" s="78">
        <v>1625</v>
      </c>
      <c r="O407" s="79">
        <v>1625</v>
      </c>
      <c r="P407" s="80">
        <f t="shared" si="66"/>
        <v>0</v>
      </c>
      <c r="Q407" s="81">
        <f t="shared" si="58"/>
        <v>100</v>
      </c>
    </row>
    <row r="408" spans="1:18" s="1" customFormat="1" ht="27" outlineLevel="1" x14ac:dyDescent="0.25">
      <c r="A408" s="111">
        <f t="shared" si="62"/>
        <v>405</v>
      </c>
      <c r="B408" s="82" t="s">
        <v>711</v>
      </c>
      <c r="C408" s="76" t="s">
        <v>687</v>
      </c>
      <c r="D408" s="76" t="s">
        <v>688</v>
      </c>
      <c r="E408" s="76" t="s">
        <v>24</v>
      </c>
      <c r="F408" s="76" t="s">
        <v>77</v>
      </c>
      <c r="G408" s="76" t="s">
        <v>78</v>
      </c>
      <c r="H408" s="76" t="s">
        <v>685</v>
      </c>
      <c r="I408" s="76" t="s">
        <v>24</v>
      </c>
      <c r="J408" s="76" t="s">
        <v>24</v>
      </c>
      <c r="K408" s="75" t="s">
        <v>712</v>
      </c>
      <c r="L408" s="75" t="s">
        <v>24</v>
      </c>
      <c r="M408" s="77">
        <v>0</v>
      </c>
      <c r="N408" s="78">
        <v>200</v>
      </c>
      <c r="O408" s="79">
        <v>200</v>
      </c>
      <c r="P408" s="80">
        <f t="shared" si="66"/>
        <v>0</v>
      </c>
      <c r="Q408" s="81">
        <f t="shared" si="58"/>
        <v>100</v>
      </c>
    </row>
    <row r="409" spans="1:18" s="1" customFormat="1" ht="27" outlineLevel="1" x14ac:dyDescent="0.25">
      <c r="A409" s="111">
        <f t="shared" si="62"/>
        <v>406</v>
      </c>
      <c r="B409" s="82" t="s">
        <v>713</v>
      </c>
      <c r="C409" s="76" t="s">
        <v>687</v>
      </c>
      <c r="D409" s="76" t="s">
        <v>688</v>
      </c>
      <c r="E409" s="76" t="s">
        <v>24</v>
      </c>
      <c r="F409" s="76" t="s">
        <v>77</v>
      </c>
      <c r="G409" s="76" t="s">
        <v>78</v>
      </c>
      <c r="H409" s="76" t="s">
        <v>685</v>
      </c>
      <c r="I409" s="76" t="s">
        <v>24</v>
      </c>
      <c r="J409" s="76" t="s">
        <v>24</v>
      </c>
      <c r="K409" s="75" t="s">
        <v>714</v>
      </c>
      <c r="L409" s="75" t="s">
        <v>24</v>
      </c>
      <c r="M409" s="77">
        <v>0</v>
      </c>
      <c r="N409" s="78">
        <v>500</v>
      </c>
      <c r="O409" s="79">
        <v>500</v>
      </c>
      <c r="P409" s="80">
        <f t="shared" si="66"/>
        <v>0</v>
      </c>
      <c r="Q409" s="81">
        <f t="shared" si="58"/>
        <v>100</v>
      </c>
    </row>
    <row r="410" spans="1:18" s="1" customFormat="1" ht="13.5" outlineLevel="1" x14ac:dyDescent="0.25">
      <c r="A410" s="110">
        <f t="shared" si="62"/>
        <v>407</v>
      </c>
      <c r="B410" s="75" t="s">
        <v>715</v>
      </c>
      <c r="C410" s="76" t="s">
        <v>687</v>
      </c>
      <c r="D410" s="76" t="s">
        <v>688</v>
      </c>
      <c r="E410" s="76" t="s">
        <v>24</v>
      </c>
      <c r="F410" s="76" t="s">
        <v>265</v>
      </c>
      <c r="G410" s="76" t="s">
        <v>716</v>
      </c>
      <c r="H410" s="76" t="s">
        <v>685</v>
      </c>
      <c r="I410" s="76" t="s">
        <v>24</v>
      </c>
      <c r="J410" s="76" t="s">
        <v>24</v>
      </c>
      <c r="K410" s="75" t="s">
        <v>717</v>
      </c>
      <c r="L410" s="75" t="s">
        <v>24</v>
      </c>
      <c r="M410" s="77">
        <v>0</v>
      </c>
      <c r="N410" s="78">
        <v>1000</v>
      </c>
      <c r="O410" s="79">
        <v>1000</v>
      </c>
      <c r="P410" s="80">
        <f t="shared" si="66"/>
        <v>0</v>
      </c>
      <c r="Q410" s="81">
        <f t="shared" si="58"/>
        <v>100</v>
      </c>
    </row>
    <row r="411" spans="1:18" s="1" customFormat="1" ht="27" outlineLevel="1" x14ac:dyDescent="0.25">
      <c r="A411" s="111">
        <f t="shared" si="62"/>
        <v>408</v>
      </c>
      <c r="B411" s="82" t="s">
        <v>718</v>
      </c>
      <c r="C411" s="76" t="s">
        <v>687</v>
      </c>
      <c r="D411" s="76" t="s">
        <v>688</v>
      </c>
      <c r="E411" s="76" t="s">
        <v>24</v>
      </c>
      <c r="F411" s="76" t="s">
        <v>719</v>
      </c>
      <c r="G411" s="76" t="s">
        <v>720</v>
      </c>
      <c r="H411" s="76" t="s">
        <v>685</v>
      </c>
      <c r="I411" s="76" t="s">
        <v>24</v>
      </c>
      <c r="J411" s="76" t="s">
        <v>24</v>
      </c>
      <c r="K411" s="75" t="s">
        <v>721</v>
      </c>
      <c r="L411" s="75" t="s">
        <v>24</v>
      </c>
      <c r="M411" s="77">
        <v>0</v>
      </c>
      <c r="N411" s="78">
        <v>246</v>
      </c>
      <c r="O411" s="79">
        <v>246</v>
      </c>
      <c r="P411" s="80">
        <f t="shared" si="66"/>
        <v>0</v>
      </c>
      <c r="Q411" s="81">
        <f t="shared" si="58"/>
        <v>100</v>
      </c>
    </row>
    <row r="412" spans="1:18" s="1" customFormat="1" ht="27" outlineLevel="1" x14ac:dyDescent="0.25">
      <c r="A412" s="111">
        <f t="shared" si="62"/>
        <v>409</v>
      </c>
      <c r="B412" s="82" t="s">
        <v>722</v>
      </c>
      <c r="C412" s="76" t="s">
        <v>687</v>
      </c>
      <c r="D412" s="76" t="s">
        <v>688</v>
      </c>
      <c r="E412" s="76" t="s">
        <v>24</v>
      </c>
      <c r="F412" s="76" t="s">
        <v>719</v>
      </c>
      <c r="G412" s="76" t="s">
        <v>78</v>
      </c>
      <c r="H412" s="76" t="s">
        <v>685</v>
      </c>
      <c r="I412" s="76" t="s">
        <v>24</v>
      </c>
      <c r="J412" s="76" t="s">
        <v>24</v>
      </c>
      <c r="K412" s="75" t="s">
        <v>723</v>
      </c>
      <c r="L412" s="75" t="s">
        <v>24</v>
      </c>
      <c r="M412" s="77">
        <v>0</v>
      </c>
      <c r="N412" s="78">
        <v>250</v>
      </c>
      <c r="O412" s="79">
        <v>250</v>
      </c>
      <c r="P412" s="80">
        <f t="shared" si="66"/>
        <v>0</v>
      </c>
      <c r="Q412" s="81">
        <f t="shared" si="58"/>
        <v>100</v>
      </c>
    </row>
    <row r="413" spans="1:18" s="1" customFormat="1" ht="13.5" outlineLevel="1" x14ac:dyDescent="0.25">
      <c r="A413" s="110">
        <f t="shared" si="62"/>
        <v>410</v>
      </c>
      <c r="B413" s="75" t="s">
        <v>724</v>
      </c>
      <c r="C413" s="76" t="s">
        <v>687</v>
      </c>
      <c r="D413" s="76" t="s">
        <v>688</v>
      </c>
      <c r="E413" s="76" t="s">
        <v>24</v>
      </c>
      <c r="F413" s="76" t="s">
        <v>725</v>
      </c>
      <c r="G413" s="76" t="s">
        <v>78</v>
      </c>
      <c r="H413" s="76" t="s">
        <v>685</v>
      </c>
      <c r="I413" s="76" t="s">
        <v>24</v>
      </c>
      <c r="J413" s="76" t="s">
        <v>24</v>
      </c>
      <c r="K413" s="75" t="s">
        <v>726</v>
      </c>
      <c r="L413" s="75" t="s">
        <v>24</v>
      </c>
      <c r="M413" s="77">
        <v>0</v>
      </c>
      <c r="N413" s="78">
        <v>100</v>
      </c>
      <c r="O413" s="79">
        <v>100</v>
      </c>
      <c r="P413" s="80">
        <f t="shared" si="66"/>
        <v>0</v>
      </c>
      <c r="Q413" s="81">
        <f t="shared" si="58"/>
        <v>100</v>
      </c>
    </row>
    <row r="414" spans="1:18" s="40" customFormat="1" ht="26.25" x14ac:dyDescent="0.25">
      <c r="A414" s="124">
        <f t="shared" si="62"/>
        <v>411</v>
      </c>
      <c r="B414" s="93" t="s">
        <v>727</v>
      </c>
      <c r="C414" s="85">
        <v>236600</v>
      </c>
      <c r="D414" s="85">
        <v>2007</v>
      </c>
      <c r="E414" s="85"/>
      <c r="F414" s="85"/>
      <c r="G414" s="85"/>
      <c r="H414" s="94" t="s">
        <v>728</v>
      </c>
      <c r="I414" s="85"/>
      <c r="J414" s="85"/>
      <c r="K414" s="86"/>
      <c r="L414" s="86"/>
      <c r="M414" s="87">
        <f>M415</f>
        <v>0</v>
      </c>
      <c r="N414" s="87">
        <f t="shared" ref="N414:P414" si="67">N415</f>
        <v>4000</v>
      </c>
      <c r="O414" s="87">
        <f t="shared" si="67"/>
        <v>4000</v>
      </c>
      <c r="P414" s="46">
        <f t="shared" si="67"/>
        <v>0</v>
      </c>
      <c r="Q414" s="44">
        <f t="shared" si="58"/>
        <v>100</v>
      </c>
      <c r="R414" s="39"/>
    </row>
    <row r="415" spans="1:18" s="1" customFormat="1" ht="13.5" outlineLevel="1" x14ac:dyDescent="0.25">
      <c r="A415" s="110">
        <f t="shared" si="62"/>
        <v>412</v>
      </c>
      <c r="B415" s="75" t="s">
        <v>729</v>
      </c>
      <c r="C415" s="76" t="s">
        <v>687</v>
      </c>
      <c r="D415" s="76" t="s">
        <v>730</v>
      </c>
      <c r="E415" s="76" t="s">
        <v>731</v>
      </c>
      <c r="F415" s="76" t="s">
        <v>46</v>
      </c>
      <c r="G415" s="76" t="s">
        <v>84</v>
      </c>
      <c r="H415" s="76" t="s">
        <v>728</v>
      </c>
      <c r="I415" s="76" t="s">
        <v>24</v>
      </c>
      <c r="J415" s="76" t="s">
        <v>24</v>
      </c>
      <c r="K415" s="75" t="s">
        <v>732</v>
      </c>
      <c r="L415" s="75" t="s">
        <v>24</v>
      </c>
      <c r="M415" s="77">
        <v>0</v>
      </c>
      <c r="N415" s="78">
        <v>4000</v>
      </c>
      <c r="O415" s="79">
        <v>4000</v>
      </c>
      <c r="P415" s="80">
        <f>O415-N415</f>
        <v>0</v>
      </c>
      <c r="Q415" s="81">
        <f>O415/N415*100</f>
        <v>100</v>
      </c>
    </row>
    <row r="416" spans="1:18" s="40" customFormat="1" ht="13.5" x14ac:dyDescent="0.25">
      <c r="A416" s="124">
        <f t="shared" si="62"/>
        <v>413</v>
      </c>
      <c r="B416" s="93" t="s">
        <v>733</v>
      </c>
      <c r="C416" s="85">
        <v>236600</v>
      </c>
      <c r="D416" s="85">
        <v>2011</v>
      </c>
      <c r="E416" s="85"/>
      <c r="F416" s="85"/>
      <c r="G416" s="85"/>
      <c r="H416" s="94" t="s">
        <v>734</v>
      </c>
      <c r="I416" s="85"/>
      <c r="J416" s="85"/>
      <c r="K416" s="86"/>
      <c r="L416" s="86"/>
      <c r="M416" s="87">
        <f>SUM(M417:M422)</f>
        <v>20000</v>
      </c>
      <c r="N416" s="87">
        <f t="shared" ref="N416:P416" si="68">SUM(N417:N422)</f>
        <v>20000</v>
      </c>
      <c r="O416" s="87">
        <f t="shared" si="68"/>
        <v>20000</v>
      </c>
      <c r="P416" s="46">
        <f t="shared" si="68"/>
        <v>0</v>
      </c>
      <c r="Q416" s="44">
        <f t="shared" ref="Q416:Q423" si="69">O416/N416*100</f>
        <v>100</v>
      </c>
      <c r="R416" s="39"/>
    </row>
    <row r="417" spans="1:19" s="1" customFormat="1" ht="13.5" outlineLevel="1" x14ac:dyDescent="0.25">
      <c r="A417" s="110">
        <f t="shared" si="62"/>
        <v>414</v>
      </c>
      <c r="B417" s="75" t="s">
        <v>735</v>
      </c>
      <c r="C417" s="76" t="s">
        <v>687</v>
      </c>
      <c r="D417" s="76" t="s">
        <v>736</v>
      </c>
      <c r="E417" s="76" t="s">
        <v>24</v>
      </c>
      <c r="F417" s="76" t="s">
        <v>737</v>
      </c>
      <c r="G417" s="76" t="s">
        <v>466</v>
      </c>
      <c r="H417" s="76" t="s">
        <v>734</v>
      </c>
      <c r="I417" s="76" t="s">
        <v>24</v>
      </c>
      <c r="J417" s="76" t="s">
        <v>24</v>
      </c>
      <c r="K417" s="75"/>
      <c r="L417" s="75" t="s">
        <v>24</v>
      </c>
      <c r="M417" s="77">
        <v>20000</v>
      </c>
      <c r="N417" s="78">
        <v>0</v>
      </c>
      <c r="O417" s="79">
        <v>0</v>
      </c>
      <c r="P417" s="80">
        <f t="shared" ref="P417:P422" si="70">O417-N417</f>
        <v>0</v>
      </c>
      <c r="Q417" s="83" t="s">
        <v>107</v>
      </c>
    </row>
    <row r="418" spans="1:19" s="1" customFormat="1" ht="40.5" outlineLevel="1" x14ac:dyDescent="0.25">
      <c r="A418" s="111">
        <f t="shared" si="62"/>
        <v>415</v>
      </c>
      <c r="B418" s="82" t="s">
        <v>738</v>
      </c>
      <c r="C418" s="76" t="s">
        <v>687</v>
      </c>
      <c r="D418" s="76" t="s">
        <v>736</v>
      </c>
      <c r="E418" s="76" t="s">
        <v>24</v>
      </c>
      <c r="F418" s="76" t="s">
        <v>265</v>
      </c>
      <c r="G418" s="76" t="s">
        <v>716</v>
      </c>
      <c r="H418" s="76" t="s">
        <v>734</v>
      </c>
      <c r="I418" s="76" t="s">
        <v>24</v>
      </c>
      <c r="J418" s="76" t="s">
        <v>24</v>
      </c>
      <c r="K418" s="75" t="s">
        <v>739</v>
      </c>
      <c r="L418" s="75" t="s">
        <v>24</v>
      </c>
      <c r="M418" s="77">
        <v>0</v>
      </c>
      <c r="N418" s="78">
        <v>2700</v>
      </c>
      <c r="O418" s="79">
        <v>2700</v>
      </c>
      <c r="P418" s="80">
        <f t="shared" si="70"/>
        <v>0</v>
      </c>
      <c r="Q418" s="81">
        <f t="shared" si="69"/>
        <v>100</v>
      </c>
    </row>
    <row r="419" spans="1:19" s="1" customFormat="1" ht="40.5" outlineLevel="1" x14ac:dyDescent="0.25">
      <c r="A419" s="111">
        <f t="shared" si="62"/>
        <v>416</v>
      </c>
      <c r="B419" s="82" t="s">
        <v>740</v>
      </c>
      <c r="C419" s="76" t="s">
        <v>687</v>
      </c>
      <c r="D419" s="76" t="s">
        <v>736</v>
      </c>
      <c r="E419" s="76" t="s">
        <v>551</v>
      </c>
      <c r="F419" s="76" t="s">
        <v>265</v>
      </c>
      <c r="G419" s="76" t="s">
        <v>84</v>
      </c>
      <c r="H419" s="76" t="s">
        <v>734</v>
      </c>
      <c r="I419" s="76" t="s">
        <v>24</v>
      </c>
      <c r="J419" s="76" t="s">
        <v>24</v>
      </c>
      <c r="K419" s="75" t="s">
        <v>741</v>
      </c>
      <c r="L419" s="75" t="s">
        <v>24</v>
      </c>
      <c r="M419" s="77">
        <v>0</v>
      </c>
      <c r="N419" s="78">
        <v>1500</v>
      </c>
      <c r="O419" s="79">
        <v>1500</v>
      </c>
      <c r="P419" s="80">
        <f t="shared" si="70"/>
        <v>0</v>
      </c>
      <c r="Q419" s="81">
        <f t="shared" si="69"/>
        <v>100</v>
      </c>
    </row>
    <row r="420" spans="1:19" s="1" customFormat="1" ht="40.5" outlineLevel="1" x14ac:dyDescent="0.25">
      <c r="A420" s="111">
        <f t="shared" si="62"/>
        <v>417</v>
      </c>
      <c r="B420" s="82" t="s">
        <v>742</v>
      </c>
      <c r="C420" s="76" t="s">
        <v>687</v>
      </c>
      <c r="D420" s="76" t="s">
        <v>736</v>
      </c>
      <c r="E420" s="76" t="s">
        <v>24</v>
      </c>
      <c r="F420" s="76" t="s">
        <v>91</v>
      </c>
      <c r="G420" s="76" t="s">
        <v>716</v>
      </c>
      <c r="H420" s="76" t="s">
        <v>734</v>
      </c>
      <c r="I420" s="76" t="s">
        <v>24</v>
      </c>
      <c r="J420" s="76" t="s">
        <v>24</v>
      </c>
      <c r="K420" s="75" t="s">
        <v>743</v>
      </c>
      <c r="L420" s="75" t="s">
        <v>24</v>
      </c>
      <c r="M420" s="77">
        <v>0</v>
      </c>
      <c r="N420" s="78">
        <v>12000</v>
      </c>
      <c r="O420" s="79">
        <v>12000</v>
      </c>
      <c r="P420" s="80">
        <f t="shared" si="70"/>
        <v>0</v>
      </c>
      <c r="Q420" s="81">
        <f t="shared" si="69"/>
        <v>100</v>
      </c>
    </row>
    <row r="421" spans="1:19" s="1" customFormat="1" ht="27" outlineLevel="1" x14ac:dyDescent="0.25">
      <c r="A421" s="111">
        <f t="shared" si="62"/>
        <v>418</v>
      </c>
      <c r="B421" s="82" t="s">
        <v>744</v>
      </c>
      <c r="C421" s="76" t="s">
        <v>687</v>
      </c>
      <c r="D421" s="76" t="s">
        <v>736</v>
      </c>
      <c r="E421" s="76" t="s">
        <v>24</v>
      </c>
      <c r="F421" s="76" t="s">
        <v>745</v>
      </c>
      <c r="G421" s="76" t="s">
        <v>78</v>
      </c>
      <c r="H421" s="76" t="s">
        <v>734</v>
      </c>
      <c r="I421" s="76" t="s">
        <v>24</v>
      </c>
      <c r="J421" s="76" t="s">
        <v>24</v>
      </c>
      <c r="K421" s="75" t="s">
        <v>746</v>
      </c>
      <c r="L421" s="75" t="s">
        <v>24</v>
      </c>
      <c r="M421" s="77">
        <v>0</v>
      </c>
      <c r="N421" s="78">
        <v>1200</v>
      </c>
      <c r="O421" s="79">
        <v>1200</v>
      </c>
      <c r="P421" s="80">
        <f t="shared" si="70"/>
        <v>0</v>
      </c>
      <c r="Q421" s="81">
        <f t="shared" si="69"/>
        <v>100</v>
      </c>
    </row>
    <row r="422" spans="1:19" s="1" customFormat="1" ht="40.5" outlineLevel="1" x14ac:dyDescent="0.25">
      <c r="A422" s="111">
        <f t="shared" si="62"/>
        <v>419</v>
      </c>
      <c r="B422" s="82" t="s">
        <v>747</v>
      </c>
      <c r="C422" s="76" t="s">
        <v>687</v>
      </c>
      <c r="D422" s="76" t="s">
        <v>736</v>
      </c>
      <c r="E422" s="76" t="s">
        <v>24</v>
      </c>
      <c r="F422" s="76" t="s">
        <v>748</v>
      </c>
      <c r="G422" s="76" t="s">
        <v>78</v>
      </c>
      <c r="H422" s="76" t="s">
        <v>734</v>
      </c>
      <c r="I422" s="76" t="s">
        <v>24</v>
      </c>
      <c r="J422" s="76" t="s">
        <v>24</v>
      </c>
      <c r="K422" s="75" t="s">
        <v>749</v>
      </c>
      <c r="L422" s="75" t="s">
        <v>24</v>
      </c>
      <c r="M422" s="77">
        <v>0</v>
      </c>
      <c r="N422" s="78">
        <v>2600</v>
      </c>
      <c r="O422" s="79">
        <v>2600</v>
      </c>
      <c r="P422" s="80">
        <f t="shared" si="70"/>
        <v>0</v>
      </c>
      <c r="Q422" s="81">
        <f t="shared" si="69"/>
        <v>100</v>
      </c>
    </row>
    <row r="423" spans="1:19" s="40" customFormat="1" ht="26.25" x14ac:dyDescent="0.25">
      <c r="A423" s="124">
        <f t="shared" si="62"/>
        <v>420</v>
      </c>
      <c r="B423" s="93" t="s">
        <v>750</v>
      </c>
      <c r="C423" s="85">
        <v>236600</v>
      </c>
      <c r="D423" s="85">
        <v>2012</v>
      </c>
      <c r="E423" s="85"/>
      <c r="F423" s="85"/>
      <c r="G423" s="85"/>
      <c r="H423" s="85" t="s">
        <v>751</v>
      </c>
      <c r="I423" s="85"/>
      <c r="J423" s="85"/>
      <c r="K423" s="86"/>
      <c r="L423" s="86"/>
      <c r="M423" s="87">
        <f>SUM(M424:M427)</f>
        <v>95000</v>
      </c>
      <c r="N423" s="87">
        <f t="shared" ref="N423:P423" si="71">SUM(N424:N427)</f>
        <v>87636</v>
      </c>
      <c r="O423" s="87">
        <f t="shared" si="71"/>
        <v>87500</v>
      </c>
      <c r="P423" s="46">
        <f t="shared" si="71"/>
        <v>-136</v>
      </c>
      <c r="Q423" s="44">
        <f t="shared" si="69"/>
        <v>99.844812634077314</v>
      </c>
      <c r="R423" s="39"/>
    </row>
    <row r="424" spans="1:19" s="1" customFormat="1" ht="27" outlineLevel="1" x14ac:dyDescent="0.25">
      <c r="A424" s="111">
        <f t="shared" si="62"/>
        <v>421</v>
      </c>
      <c r="B424" s="82" t="s">
        <v>752</v>
      </c>
      <c r="C424" s="76" t="s">
        <v>687</v>
      </c>
      <c r="D424" s="76" t="s">
        <v>753</v>
      </c>
      <c r="E424" s="76" t="s">
        <v>24</v>
      </c>
      <c r="F424" s="76" t="s">
        <v>754</v>
      </c>
      <c r="G424" s="76" t="s">
        <v>466</v>
      </c>
      <c r="H424" s="76" t="s">
        <v>751</v>
      </c>
      <c r="I424" s="76" t="s">
        <v>24</v>
      </c>
      <c r="J424" s="76" t="s">
        <v>24</v>
      </c>
      <c r="K424" s="75" t="s">
        <v>24</v>
      </c>
      <c r="L424" s="75" t="s">
        <v>24</v>
      </c>
      <c r="M424" s="77">
        <v>95000</v>
      </c>
      <c r="N424" s="78">
        <v>136</v>
      </c>
      <c r="O424" s="79">
        <v>0</v>
      </c>
      <c r="P424" s="80">
        <f>O424-N424</f>
        <v>-136</v>
      </c>
      <c r="Q424" s="81">
        <f>O424/N424*100</f>
        <v>0</v>
      </c>
    </row>
    <row r="425" spans="1:19" s="1" customFormat="1" ht="27" outlineLevel="1" x14ac:dyDescent="0.25">
      <c r="A425" s="111">
        <f t="shared" si="62"/>
        <v>422</v>
      </c>
      <c r="B425" s="82" t="s">
        <v>755</v>
      </c>
      <c r="C425" s="76" t="s">
        <v>687</v>
      </c>
      <c r="D425" s="76" t="s">
        <v>753</v>
      </c>
      <c r="E425" s="76" t="s">
        <v>593</v>
      </c>
      <c r="F425" s="76" t="s">
        <v>754</v>
      </c>
      <c r="G425" s="76" t="s">
        <v>84</v>
      </c>
      <c r="H425" s="76" t="s">
        <v>751</v>
      </c>
      <c r="I425" s="76" t="s">
        <v>24</v>
      </c>
      <c r="J425" s="76" t="s">
        <v>24</v>
      </c>
      <c r="K425" s="75" t="s">
        <v>756</v>
      </c>
      <c r="L425" s="75" t="s">
        <v>24</v>
      </c>
      <c r="M425" s="77">
        <v>0</v>
      </c>
      <c r="N425" s="78">
        <v>36000</v>
      </c>
      <c r="O425" s="79">
        <v>36000</v>
      </c>
      <c r="P425" s="80">
        <f>O425-N425</f>
        <v>0</v>
      </c>
      <c r="Q425" s="81">
        <f>O425/N425*100</f>
        <v>100</v>
      </c>
    </row>
    <row r="426" spans="1:19" s="1" customFormat="1" ht="27" outlineLevel="1" x14ac:dyDescent="0.25">
      <c r="A426" s="111">
        <f t="shared" si="62"/>
        <v>423</v>
      </c>
      <c r="B426" s="82" t="s">
        <v>757</v>
      </c>
      <c r="C426" s="76" t="s">
        <v>687</v>
      </c>
      <c r="D426" s="76" t="s">
        <v>753</v>
      </c>
      <c r="E426" s="76" t="s">
        <v>500</v>
      </c>
      <c r="F426" s="76" t="s">
        <v>754</v>
      </c>
      <c r="G426" s="76" t="s">
        <v>84</v>
      </c>
      <c r="H426" s="76" t="s">
        <v>751</v>
      </c>
      <c r="I426" s="76" t="s">
        <v>24</v>
      </c>
      <c r="J426" s="76" t="s">
        <v>24</v>
      </c>
      <c r="K426" s="75" t="s">
        <v>758</v>
      </c>
      <c r="L426" s="75" t="s">
        <v>24</v>
      </c>
      <c r="M426" s="77">
        <v>0</v>
      </c>
      <c r="N426" s="78">
        <v>50000</v>
      </c>
      <c r="O426" s="79">
        <v>50000</v>
      </c>
      <c r="P426" s="80">
        <f>O426-N426</f>
        <v>0</v>
      </c>
      <c r="Q426" s="81">
        <f>O426/N426*100</f>
        <v>100</v>
      </c>
    </row>
    <row r="427" spans="1:19" s="1" customFormat="1" ht="27" outlineLevel="1" x14ac:dyDescent="0.25">
      <c r="A427" s="111">
        <f t="shared" si="62"/>
        <v>424</v>
      </c>
      <c r="B427" s="82" t="s">
        <v>759</v>
      </c>
      <c r="C427" s="76" t="s">
        <v>687</v>
      </c>
      <c r="D427" s="76" t="s">
        <v>753</v>
      </c>
      <c r="E427" s="76" t="s">
        <v>760</v>
      </c>
      <c r="F427" s="76" t="s">
        <v>754</v>
      </c>
      <c r="G427" s="76" t="s">
        <v>84</v>
      </c>
      <c r="H427" s="76" t="s">
        <v>751</v>
      </c>
      <c r="I427" s="76" t="s">
        <v>24</v>
      </c>
      <c r="J427" s="76" t="s">
        <v>24</v>
      </c>
      <c r="K427" s="75" t="s">
        <v>761</v>
      </c>
      <c r="L427" s="75" t="s">
        <v>24</v>
      </c>
      <c r="M427" s="77">
        <v>0</v>
      </c>
      <c r="N427" s="78">
        <v>1500</v>
      </c>
      <c r="O427" s="79">
        <v>1500</v>
      </c>
      <c r="P427" s="80">
        <f>O427-N427</f>
        <v>0</v>
      </c>
      <c r="Q427" s="81">
        <f>O427/N427*100</f>
        <v>100</v>
      </c>
    </row>
    <row r="428" spans="1:19" s="40" customFormat="1" ht="13.5" x14ac:dyDescent="0.25">
      <c r="A428" s="123">
        <f t="shared" si="62"/>
        <v>425</v>
      </c>
      <c r="B428" s="88" t="s">
        <v>762</v>
      </c>
      <c r="C428" s="89"/>
      <c r="D428" s="89"/>
      <c r="E428" s="89"/>
      <c r="F428" s="89"/>
      <c r="G428" s="89"/>
      <c r="H428" s="89"/>
      <c r="I428" s="89"/>
      <c r="J428" s="89"/>
      <c r="K428" s="88"/>
      <c r="L428" s="88"/>
      <c r="M428" s="91">
        <f>M429+M498+M511+M568+M570+M684+M704+M706+M710+M713+M716+M723+M788</f>
        <v>76400</v>
      </c>
      <c r="N428" s="91">
        <f t="shared" ref="N428:P428" si="72">N429+N498+N511+N568+N570+N684+N704+N706+N710+N713+N716+N723+N788</f>
        <v>172080</v>
      </c>
      <c r="O428" s="91">
        <f t="shared" si="72"/>
        <v>111128</v>
      </c>
      <c r="P428" s="92">
        <f t="shared" si="72"/>
        <v>-60952</v>
      </c>
      <c r="Q428" s="90">
        <f t="shared" ref="Q428:Q491" si="73">O428/N428*100</f>
        <v>64.579265457926553</v>
      </c>
      <c r="R428" s="39"/>
      <c r="S428" s="39"/>
    </row>
    <row r="429" spans="1:19" s="40" customFormat="1" ht="26.25" collapsed="1" x14ac:dyDescent="0.25">
      <c r="A429" s="124">
        <f t="shared" si="62"/>
        <v>426</v>
      </c>
      <c r="B429" s="93" t="s">
        <v>763</v>
      </c>
      <c r="C429" s="85">
        <v>236650</v>
      </c>
      <c r="D429" s="85">
        <v>20</v>
      </c>
      <c r="E429" s="85"/>
      <c r="F429" s="85"/>
      <c r="G429" s="85"/>
      <c r="H429" s="85" t="s">
        <v>764</v>
      </c>
      <c r="I429" s="85"/>
      <c r="J429" s="85"/>
      <c r="K429" s="86"/>
      <c r="L429" s="86"/>
      <c r="M429" s="87">
        <f>SUM(M430:M497)</f>
        <v>0</v>
      </c>
      <c r="N429" s="87">
        <f t="shared" ref="N429:P429" si="74">SUM(N430:N497)</f>
        <v>11600</v>
      </c>
      <c r="O429" s="87">
        <f t="shared" si="74"/>
        <v>11600</v>
      </c>
      <c r="P429" s="46">
        <f t="shared" si="74"/>
        <v>0</v>
      </c>
      <c r="Q429" s="44">
        <f t="shared" si="73"/>
        <v>100</v>
      </c>
      <c r="R429" s="39"/>
    </row>
    <row r="430" spans="1:19" s="1" customFormat="1" ht="13.5" outlineLevel="1" x14ac:dyDescent="0.25">
      <c r="A430" s="110">
        <f t="shared" si="62"/>
        <v>427</v>
      </c>
      <c r="B430" s="75" t="s">
        <v>765</v>
      </c>
      <c r="C430" s="76" t="s">
        <v>766</v>
      </c>
      <c r="D430" s="76" t="s">
        <v>688</v>
      </c>
      <c r="E430" s="76" t="s">
        <v>767</v>
      </c>
      <c r="F430" s="76" t="s">
        <v>768</v>
      </c>
      <c r="G430" s="76" t="s">
        <v>84</v>
      </c>
      <c r="H430" s="76" t="s">
        <v>764</v>
      </c>
      <c r="I430" s="76" t="s">
        <v>24</v>
      </c>
      <c r="J430" s="76" t="s">
        <v>24</v>
      </c>
      <c r="K430" s="75" t="s">
        <v>769</v>
      </c>
      <c r="L430" s="75" t="s">
        <v>24</v>
      </c>
      <c r="M430" s="77">
        <v>0</v>
      </c>
      <c r="N430" s="78">
        <v>175</v>
      </c>
      <c r="O430" s="79">
        <v>175</v>
      </c>
      <c r="P430" s="80">
        <f t="shared" ref="P430:P493" si="75">O430-N430</f>
        <v>0</v>
      </c>
      <c r="Q430" s="81">
        <f t="shared" si="73"/>
        <v>100</v>
      </c>
    </row>
    <row r="431" spans="1:19" s="1" customFormat="1" ht="27" outlineLevel="1" x14ac:dyDescent="0.25">
      <c r="A431" s="111">
        <f t="shared" si="62"/>
        <v>428</v>
      </c>
      <c r="B431" s="82" t="s">
        <v>770</v>
      </c>
      <c r="C431" s="76" t="s">
        <v>766</v>
      </c>
      <c r="D431" s="76" t="s">
        <v>688</v>
      </c>
      <c r="E431" s="76" t="s">
        <v>771</v>
      </c>
      <c r="F431" s="76" t="s">
        <v>452</v>
      </c>
      <c r="G431" s="76" t="s">
        <v>84</v>
      </c>
      <c r="H431" s="76" t="s">
        <v>764</v>
      </c>
      <c r="I431" s="76" t="s">
        <v>24</v>
      </c>
      <c r="J431" s="76" t="s">
        <v>24</v>
      </c>
      <c r="K431" s="75" t="s">
        <v>772</v>
      </c>
      <c r="L431" s="75" t="s">
        <v>24</v>
      </c>
      <c r="M431" s="77">
        <v>0</v>
      </c>
      <c r="N431" s="78">
        <v>200</v>
      </c>
      <c r="O431" s="79">
        <v>200</v>
      </c>
      <c r="P431" s="80">
        <f t="shared" si="75"/>
        <v>0</v>
      </c>
      <c r="Q431" s="81">
        <f t="shared" si="73"/>
        <v>100</v>
      </c>
    </row>
    <row r="432" spans="1:19" s="1" customFormat="1" ht="27" outlineLevel="1" x14ac:dyDescent="0.25">
      <c r="A432" s="111">
        <f t="shared" si="62"/>
        <v>429</v>
      </c>
      <c r="B432" s="82" t="s">
        <v>773</v>
      </c>
      <c r="C432" s="76" t="s">
        <v>766</v>
      </c>
      <c r="D432" s="76" t="s">
        <v>688</v>
      </c>
      <c r="E432" s="76" t="s">
        <v>774</v>
      </c>
      <c r="F432" s="76" t="s">
        <v>452</v>
      </c>
      <c r="G432" s="76" t="s">
        <v>84</v>
      </c>
      <c r="H432" s="76" t="s">
        <v>764</v>
      </c>
      <c r="I432" s="76" t="s">
        <v>24</v>
      </c>
      <c r="J432" s="76" t="s">
        <v>24</v>
      </c>
      <c r="K432" s="75" t="s">
        <v>775</v>
      </c>
      <c r="L432" s="75" t="s">
        <v>24</v>
      </c>
      <c r="M432" s="77">
        <v>0</v>
      </c>
      <c r="N432" s="78">
        <v>175</v>
      </c>
      <c r="O432" s="79">
        <v>175</v>
      </c>
      <c r="P432" s="80">
        <f t="shared" si="75"/>
        <v>0</v>
      </c>
      <c r="Q432" s="81">
        <f t="shared" si="73"/>
        <v>100</v>
      </c>
    </row>
    <row r="433" spans="1:17" s="1" customFormat="1" ht="27" outlineLevel="1" x14ac:dyDescent="0.25">
      <c r="A433" s="111">
        <f t="shared" si="62"/>
        <v>430</v>
      </c>
      <c r="B433" s="82" t="s">
        <v>776</v>
      </c>
      <c r="C433" s="76" t="s">
        <v>766</v>
      </c>
      <c r="D433" s="76" t="s">
        <v>688</v>
      </c>
      <c r="E433" s="76" t="s">
        <v>777</v>
      </c>
      <c r="F433" s="76" t="s">
        <v>452</v>
      </c>
      <c r="G433" s="76" t="s">
        <v>84</v>
      </c>
      <c r="H433" s="76" t="s">
        <v>764</v>
      </c>
      <c r="I433" s="76" t="s">
        <v>24</v>
      </c>
      <c r="J433" s="76" t="s">
        <v>24</v>
      </c>
      <c r="K433" s="75" t="s">
        <v>778</v>
      </c>
      <c r="L433" s="75" t="s">
        <v>24</v>
      </c>
      <c r="M433" s="77">
        <v>0</v>
      </c>
      <c r="N433" s="78">
        <v>175</v>
      </c>
      <c r="O433" s="79">
        <v>175</v>
      </c>
      <c r="P433" s="80">
        <f t="shared" si="75"/>
        <v>0</v>
      </c>
      <c r="Q433" s="81">
        <f t="shared" si="73"/>
        <v>100</v>
      </c>
    </row>
    <row r="434" spans="1:17" s="1" customFormat="1" ht="27" outlineLevel="1" x14ac:dyDescent="0.25">
      <c r="A434" s="111">
        <f t="shared" si="62"/>
        <v>431</v>
      </c>
      <c r="B434" s="82" t="s">
        <v>779</v>
      </c>
      <c r="C434" s="76" t="s">
        <v>766</v>
      </c>
      <c r="D434" s="76" t="s">
        <v>688</v>
      </c>
      <c r="E434" s="76" t="s">
        <v>780</v>
      </c>
      <c r="F434" s="76" t="s">
        <v>452</v>
      </c>
      <c r="G434" s="76" t="s">
        <v>84</v>
      </c>
      <c r="H434" s="76" t="s">
        <v>764</v>
      </c>
      <c r="I434" s="76" t="s">
        <v>24</v>
      </c>
      <c r="J434" s="76" t="s">
        <v>24</v>
      </c>
      <c r="K434" s="75" t="s">
        <v>781</v>
      </c>
      <c r="L434" s="75" t="s">
        <v>24</v>
      </c>
      <c r="M434" s="77">
        <v>0</v>
      </c>
      <c r="N434" s="78">
        <v>119</v>
      </c>
      <c r="O434" s="79">
        <v>119</v>
      </c>
      <c r="P434" s="80">
        <f t="shared" si="75"/>
        <v>0</v>
      </c>
      <c r="Q434" s="81">
        <f t="shared" si="73"/>
        <v>100</v>
      </c>
    </row>
    <row r="435" spans="1:17" s="1" customFormat="1" ht="13.5" outlineLevel="1" x14ac:dyDescent="0.25">
      <c r="A435" s="110">
        <f t="shared" si="62"/>
        <v>432</v>
      </c>
      <c r="B435" s="75" t="s">
        <v>782</v>
      </c>
      <c r="C435" s="76" t="s">
        <v>766</v>
      </c>
      <c r="D435" s="76" t="s">
        <v>688</v>
      </c>
      <c r="E435" s="76" t="s">
        <v>783</v>
      </c>
      <c r="F435" s="76" t="s">
        <v>784</v>
      </c>
      <c r="G435" s="76" t="s">
        <v>84</v>
      </c>
      <c r="H435" s="76" t="s">
        <v>764</v>
      </c>
      <c r="I435" s="76" t="s">
        <v>24</v>
      </c>
      <c r="J435" s="76" t="s">
        <v>24</v>
      </c>
      <c r="K435" s="75" t="s">
        <v>785</v>
      </c>
      <c r="L435" s="75" t="s">
        <v>24</v>
      </c>
      <c r="M435" s="77">
        <v>0</v>
      </c>
      <c r="N435" s="78">
        <v>74</v>
      </c>
      <c r="O435" s="79">
        <v>74</v>
      </c>
      <c r="P435" s="80">
        <f t="shared" si="75"/>
        <v>0</v>
      </c>
      <c r="Q435" s="81">
        <f t="shared" si="73"/>
        <v>100</v>
      </c>
    </row>
    <row r="436" spans="1:17" s="1" customFormat="1" ht="27" outlineLevel="1" x14ac:dyDescent="0.25">
      <c r="A436" s="111">
        <f t="shared" si="62"/>
        <v>433</v>
      </c>
      <c r="B436" s="82" t="s">
        <v>786</v>
      </c>
      <c r="C436" s="76" t="s">
        <v>766</v>
      </c>
      <c r="D436" s="76" t="s">
        <v>688</v>
      </c>
      <c r="E436" s="76" t="s">
        <v>787</v>
      </c>
      <c r="F436" s="76" t="s">
        <v>784</v>
      </c>
      <c r="G436" s="76" t="s">
        <v>84</v>
      </c>
      <c r="H436" s="76" t="s">
        <v>764</v>
      </c>
      <c r="I436" s="76" t="s">
        <v>24</v>
      </c>
      <c r="J436" s="76" t="s">
        <v>24</v>
      </c>
      <c r="K436" s="75" t="s">
        <v>788</v>
      </c>
      <c r="L436" s="75" t="s">
        <v>24</v>
      </c>
      <c r="M436" s="77">
        <v>0</v>
      </c>
      <c r="N436" s="78">
        <v>72</v>
      </c>
      <c r="O436" s="79">
        <v>72</v>
      </c>
      <c r="P436" s="80">
        <f t="shared" si="75"/>
        <v>0</v>
      </c>
      <c r="Q436" s="81">
        <f t="shared" si="73"/>
        <v>100</v>
      </c>
    </row>
    <row r="437" spans="1:17" s="1" customFormat="1" ht="27" outlineLevel="1" x14ac:dyDescent="0.25">
      <c r="A437" s="111">
        <f t="shared" si="62"/>
        <v>434</v>
      </c>
      <c r="B437" s="82" t="s">
        <v>789</v>
      </c>
      <c r="C437" s="76" t="s">
        <v>766</v>
      </c>
      <c r="D437" s="76" t="s">
        <v>688</v>
      </c>
      <c r="E437" s="76" t="s">
        <v>790</v>
      </c>
      <c r="F437" s="76" t="s">
        <v>784</v>
      </c>
      <c r="G437" s="76" t="s">
        <v>84</v>
      </c>
      <c r="H437" s="76" t="s">
        <v>764</v>
      </c>
      <c r="I437" s="76" t="s">
        <v>24</v>
      </c>
      <c r="J437" s="76" t="s">
        <v>24</v>
      </c>
      <c r="K437" s="75" t="s">
        <v>791</v>
      </c>
      <c r="L437" s="75" t="s">
        <v>24</v>
      </c>
      <c r="M437" s="77">
        <v>0</v>
      </c>
      <c r="N437" s="78">
        <v>200</v>
      </c>
      <c r="O437" s="79">
        <v>200</v>
      </c>
      <c r="P437" s="80">
        <f t="shared" si="75"/>
        <v>0</v>
      </c>
      <c r="Q437" s="81">
        <f t="shared" si="73"/>
        <v>100</v>
      </c>
    </row>
    <row r="438" spans="1:17" s="1" customFormat="1" ht="27" outlineLevel="1" x14ac:dyDescent="0.25">
      <c r="A438" s="111">
        <f t="shared" si="62"/>
        <v>435</v>
      </c>
      <c r="B438" s="82" t="s">
        <v>792</v>
      </c>
      <c r="C438" s="76" t="s">
        <v>766</v>
      </c>
      <c r="D438" s="76" t="s">
        <v>688</v>
      </c>
      <c r="E438" s="76" t="s">
        <v>793</v>
      </c>
      <c r="F438" s="76" t="s">
        <v>784</v>
      </c>
      <c r="G438" s="76" t="s">
        <v>84</v>
      </c>
      <c r="H438" s="76" t="s">
        <v>764</v>
      </c>
      <c r="I438" s="76" t="s">
        <v>24</v>
      </c>
      <c r="J438" s="76" t="s">
        <v>24</v>
      </c>
      <c r="K438" s="75" t="s">
        <v>794</v>
      </c>
      <c r="L438" s="75" t="s">
        <v>24</v>
      </c>
      <c r="M438" s="77">
        <v>0</v>
      </c>
      <c r="N438" s="78">
        <v>200</v>
      </c>
      <c r="O438" s="79">
        <v>200</v>
      </c>
      <c r="P438" s="80">
        <f t="shared" si="75"/>
        <v>0</v>
      </c>
      <c r="Q438" s="81">
        <f t="shared" si="73"/>
        <v>100</v>
      </c>
    </row>
    <row r="439" spans="1:17" s="1" customFormat="1" ht="13.5" outlineLevel="1" x14ac:dyDescent="0.25">
      <c r="A439" s="110">
        <f t="shared" si="62"/>
        <v>436</v>
      </c>
      <c r="B439" s="75" t="s">
        <v>795</v>
      </c>
      <c r="C439" s="76" t="s">
        <v>766</v>
      </c>
      <c r="D439" s="76" t="s">
        <v>688</v>
      </c>
      <c r="E439" s="76" t="s">
        <v>796</v>
      </c>
      <c r="F439" s="76" t="s">
        <v>784</v>
      </c>
      <c r="G439" s="76" t="s">
        <v>84</v>
      </c>
      <c r="H439" s="76" t="s">
        <v>764</v>
      </c>
      <c r="I439" s="76" t="s">
        <v>24</v>
      </c>
      <c r="J439" s="76" t="s">
        <v>24</v>
      </c>
      <c r="K439" s="75" t="s">
        <v>797</v>
      </c>
      <c r="L439" s="75" t="s">
        <v>24</v>
      </c>
      <c r="M439" s="77">
        <v>0</v>
      </c>
      <c r="N439" s="78">
        <v>200</v>
      </c>
      <c r="O439" s="79">
        <v>200</v>
      </c>
      <c r="P439" s="80">
        <f t="shared" si="75"/>
        <v>0</v>
      </c>
      <c r="Q439" s="81">
        <f t="shared" si="73"/>
        <v>100</v>
      </c>
    </row>
    <row r="440" spans="1:17" s="1" customFormat="1" ht="13.5" outlineLevel="1" x14ac:dyDescent="0.25">
      <c r="A440" s="110">
        <f t="shared" si="62"/>
        <v>437</v>
      </c>
      <c r="B440" s="75" t="s">
        <v>798</v>
      </c>
      <c r="C440" s="76" t="s">
        <v>766</v>
      </c>
      <c r="D440" s="76" t="s">
        <v>688</v>
      </c>
      <c r="E440" s="76" t="s">
        <v>799</v>
      </c>
      <c r="F440" s="76" t="s">
        <v>784</v>
      </c>
      <c r="G440" s="76" t="s">
        <v>84</v>
      </c>
      <c r="H440" s="76" t="s">
        <v>764</v>
      </c>
      <c r="I440" s="76" t="s">
        <v>24</v>
      </c>
      <c r="J440" s="76" t="s">
        <v>24</v>
      </c>
      <c r="K440" s="75" t="s">
        <v>800</v>
      </c>
      <c r="L440" s="75" t="s">
        <v>24</v>
      </c>
      <c r="M440" s="77">
        <v>0</v>
      </c>
      <c r="N440" s="78">
        <v>200</v>
      </c>
      <c r="O440" s="79">
        <v>200</v>
      </c>
      <c r="P440" s="80">
        <f t="shared" si="75"/>
        <v>0</v>
      </c>
      <c r="Q440" s="81">
        <f t="shared" si="73"/>
        <v>100</v>
      </c>
    </row>
    <row r="441" spans="1:17" s="1" customFormat="1" ht="13.5" outlineLevel="1" x14ac:dyDescent="0.25">
      <c r="A441" s="110">
        <f t="shared" si="62"/>
        <v>438</v>
      </c>
      <c r="B441" s="75" t="s">
        <v>801</v>
      </c>
      <c r="C441" s="76" t="s">
        <v>766</v>
      </c>
      <c r="D441" s="76" t="s">
        <v>688</v>
      </c>
      <c r="E441" s="76" t="s">
        <v>802</v>
      </c>
      <c r="F441" s="76" t="s">
        <v>784</v>
      </c>
      <c r="G441" s="76" t="s">
        <v>84</v>
      </c>
      <c r="H441" s="76" t="s">
        <v>764</v>
      </c>
      <c r="I441" s="76" t="s">
        <v>24</v>
      </c>
      <c r="J441" s="76" t="s">
        <v>24</v>
      </c>
      <c r="K441" s="75" t="s">
        <v>803</v>
      </c>
      <c r="L441" s="75" t="s">
        <v>24</v>
      </c>
      <c r="M441" s="77">
        <v>0</v>
      </c>
      <c r="N441" s="78">
        <v>200</v>
      </c>
      <c r="O441" s="79">
        <v>200</v>
      </c>
      <c r="P441" s="80">
        <f t="shared" si="75"/>
        <v>0</v>
      </c>
      <c r="Q441" s="81">
        <f t="shared" si="73"/>
        <v>100</v>
      </c>
    </row>
    <row r="442" spans="1:17" s="1" customFormat="1" ht="27" outlineLevel="1" x14ac:dyDescent="0.25">
      <c r="A442" s="111">
        <f t="shared" si="62"/>
        <v>439</v>
      </c>
      <c r="B442" s="82" t="s">
        <v>804</v>
      </c>
      <c r="C442" s="76" t="s">
        <v>766</v>
      </c>
      <c r="D442" s="76" t="s">
        <v>688</v>
      </c>
      <c r="E442" s="76" t="s">
        <v>805</v>
      </c>
      <c r="F442" s="76" t="s">
        <v>784</v>
      </c>
      <c r="G442" s="76" t="s">
        <v>84</v>
      </c>
      <c r="H442" s="76" t="s">
        <v>764</v>
      </c>
      <c r="I442" s="76" t="s">
        <v>24</v>
      </c>
      <c r="J442" s="76" t="s">
        <v>24</v>
      </c>
      <c r="K442" s="75" t="s">
        <v>806</v>
      </c>
      <c r="L442" s="75" t="s">
        <v>24</v>
      </c>
      <c r="M442" s="77">
        <v>0</v>
      </c>
      <c r="N442" s="78">
        <v>200</v>
      </c>
      <c r="O442" s="79">
        <v>200</v>
      </c>
      <c r="P442" s="80">
        <f t="shared" si="75"/>
        <v>0</v>
      </c>
      <c r="Q442" s="81">
        <f t="shared" si="73"/>
        <v>100</v>
      </c>
    </row>
    <row r="443" spans="1:17" s="1" customFormat="1" ht="27" outlineLevel="1" x14ac:dyDescent="0.25">
      <c r="A443" s="111">
        <f t="shared" si="62"/>
        <v>440</v>
      </c>
      <c r="B443" s="82" t="s">
        <v>807</v>
      </c>
      <c r="C443" s="76" t="s">
        <v>766</v>
      </c>
      <c r="D443" s="76" t="s">
        <v>688</v>
      </c>
      <c r="E443" s="76" t="s">
        <v>808</v>
      </c>
      <c r="F443" s="76" t="s">
        <v>784</v>
      </c>
      <c r="G443" s="76" t="s">
        <v>84</v>
      </c>
      <c r="H443" s="76" t="s">
        <v>764</v>
      </c>
      <c r="I443" s="76" t="s">
        <v>24</v>
      </c>
      <c r="J443" s="76" t="s">
        <v>24</v>
      </c>
      <c r="K443" s="75" t="s">
        <v>809</v>
      </c>
      <c r="L443" s="75" t="s">
        <v>24</v>
      </c>
      <c r="M443" s="77">
        <v>0</v>
      </c>
      <c r="N443" s="78">
        <v>199</v>
      </c>
      <c r="O443" s="79">
        <v>199</v>
      </c>
      <c r="P443" s="80">
        <f t="shared" si="75"/>
        <v>0</v>
      </c>
      <c r="Q443" s="81">
        <f t="shared" si="73"/>
        <v>100</v>
      </c>
    </row>
    <row r="444" spans="1:17" s="1" customFormat="1" ht="27" outlineLevel="1" x14ac:dyDescent="0.25">
      <c r="A444" s="111">
        <f t="shared" si="62"/>
        <v>441</v>
      </c>
      <c r="B444" s="82" t="s">
        <v>810</v>
      </c>
      <c r="C444" s="76" t="s">
        <v>766</v>
      </c>
      <c r="D444" s="76" t="s">
        <v>688</v>
      </c>
      <c r="E444" s="76" t="s">
        <v>811</v>
      </c>
      <c r="F444" s="76" t="s">
        <v>784</v>
      </c>
      <c r="G444" s="76" t="s">
        <v>84</v>
      </c>
      <c r="H444" s="76" t="s">
        <v>764</v>
      </c>
      <c r="I444" s="76" t="s">
        <v>24</v>
      </c>
      <c r="J444" s="76" t="s">
        <v>24</v>
      </c>
      <c r="K444" s="75" t="s">
        <v>812</v>
      </c>
      <c r="L444" s="75" t="s">
        <v>24</v>
      </c>
      <c r="M444" s="77">
        <v>0</v>
      </c>
      <c r="N444" s="78">
        <v>200</v>
      </c>
      <c r="O444" s="79">
        <v>200</v>
      </c>
      <c r="P444" s="80">
        <f t="shared" si="75"/>
        <v>0</v>
      </c>
      <c r="Q444" s="81">
        <f t="shared" si="73"/>
        <v>100</v>
      </c>
    </row>
    <row r="445" spans="1:17" s="1" customFormat="1" ht="27" outlineLevel="1" x14ac:dyDescent="0.25">
      <c r="A445" s="111">
        <f t="shared" si="62"/>
        <v>442</v>
      </c>
      <c r="B445" s="82" t="s">
        <v>813</v>
      </c>
      <c r="C445" s="76" t="s">
        <v>766</v>
      </c>
      <c r="D445" s="76" t="s">
        <v>688</v>
      </c>
      <c r="E445" s="76" t="s">
        <v>814</v>
      </c>
      <c r="F445" s="76" t="s">
        <v>815</v>
      </c>
      <c r="G445" s="76" t="s">
        <v>84</v>
      </c>
      <c r="H445" s="76" t="s">
        <v>764</v>
      </c>
      <c r="I445" s="76" t="s">
        <v>24</v>
      </c>
      <c r="J445" s="76" t="s">
        <v>24</v>
      </c>
      <c r="K445" s="75" t="s">
        <v>816</v>
      </c>
      <c r="L445" s="75" t="s">
        <v>24</v>
      </c>
      <c r="M445" s="77">
        <v>0</v>
      </c>
      <c r="N445" s="78">
        <v>200</v>
      </c>
      <c r="O445" s="79">
        <v>200</v>
      </c>
      <c r="P445" s="80">
        <f t="shared" si="75"/>
        <v>0</v>
      </c>
      <c r="Q445" s="81">
        <f t="shared" si="73"/>
        <v>100</v>
      </c>
    </row>
    <row r="446" spans="1:17" s="1" customFormat="1" ht="27" outlineLevel="1" x14ac:dyDescent="0.25">
      <c r="A446" s="111">
        <f t="shared" si="62"/>
        <v>443</v>
      </c>
      <c r="B446" s="82" t="s">
        <v>817</v>
      </c>
      <c r="C446" s="76" t="s">
        <v>766</v>
      </c>
      <c r="D446" s="76" t="s">
        <v>688</v>
      </c>
      <c r="E446" s="76" t="s">
        <v>818</v>
      </c>
      <c r="F446" s="76" t="s">
        <v>815</v>
      </c>
      <c r="G446" s="76" t="s">
        <v>84</v>
      </c>
      <c r="H446" s="76" t="s">
        <v>764</v>
      </c>
      <c r="I446" s="76" t="s">
        <v>24</v>
      </c>
      <c r="J446" s="76" t="s">
        <v>24</v>
      </c>
      <c r="K446" s="75" t="s">
        <v>819</v>
      </c>
      <c r="L446" s="75" t="s">
        <v>24</v>
      </c>
      <c r="M446" s="77">
        <v>0</v>
      </c>
      <c r="N446" s="78">
        <v>200</v>
      </c>
      <c r="O446" s="79">
        <v>200</v>
      </c>
      <c r="P446" s="80">
        <f t="shared" si="75"/>
        <v>0</v>
      </c>
      <c r="Q446" s="81">
        <f t="shared" si="73"/>
        <v>100</v>
      </c>
    </row>
    <row r="447" spans="1:17" s="1" customFormat="1" ht="27" outlineLevel="1" x14ac:dyDescent="0.25">
      <c r="A447" s="111">
        <f t="shared" si="62"/>
        <v>444</v>
      </c>
      <c r="B447" s="82" t="s">
        <v>820</v>
      </c>
      <c r="C447" s="76" t="s">
        <v>766</v>
      </c>
      <c r="D447" s="76" t="s">
        <v>688</v>
      </c>
      <c r="E447" s="76" t="s">
        <v>821</v>
      </c>
      <c r="F447" s="76" t="s">
        <v>476</v>
      </c>
      <c r="G447" s="76" t="s">
        <v>84</v>
      </c>
      <c r="H447" s="76" t="s">
        <v>764</v>
      </c>
      <c r="I447" s="76" t="s">
        <v>24</v>
      </c>
      <c r="J447" s="76" t="s">
        <v>24</v>
      </c>
      <c r="K447" s="75" t="s">
        <v>822</v>
      </c>
      <c r="L447" s="75" t="s">
        <v>24</v>
      </c>
      <c r="M447" s="77">
        <v>0</v>
      </c>
      <c r="N447" s="78">
        <v>200</v>
      </c>
      <c r="O447" s="79">
        <v>200</v>
      </c>
      <c r="P447" s="80">
        <f t="shared" si="75"/>
        <v>0</v>
      </c>
      <c r="Q447" s="81">
        <f t="shared" si="73"/>
        <v>100</v>
      </c>
    </row>
    <row r="448" spans="1:17" s="1" customFormat="1" ht="27" outlineLevel="1" x14ac:dyDescent="0.25">
      <c r="A448" s="111">
        <f t="shared" si="62"/>
        <v>445</v>
      </c>
      <c r="B448" s="82" t="s">
        <v>823</v>
      </c>
      <c r="C448" s="76" t="s">
        <v>766</v>
      </c>
      <c r="D448" s="76" t="s">
        <v>688</v>
      </c>
      <c r="E448" s="76" t="s">
        <v>621</v>
      </c>
      <c r="F448" s="76" t="s">
        <v>476</v>
      </c>
      <c r="G448" s="76" t="s">
        <v>84</v>
      </c>
      <c r="H448" s="76" t="s">
        <v>764</v>
      </c>
      <c r="I448" s="76" t="s">
        <v>24</v>
      </c>
      <c r="J448" s="76" t="s">
        <v>24</v>
      </c>
      <c r="K448" s="75" t="s">
        <v>824</v>
      </c>
      <c r="L448" s="75" t="s">
        <v>24</v>
      </c>
      <c r="M448" s="77">
        <v>0</v>
      </c>
      <c r="N448" s="78">
        <v>80</v>
      </c>
      <c r="O448" s="79">
        <v>80</v>
      </c>
      <c r="P448" s="80">
        <f t="shared" si="75"/>
        <v>0</v>
      </c>
      <c r="Q448" s="81">
        <f t="shared" si="73"/>
        <v>100</v>
      </c>
    </row>
    <row r="449" spans="1:17" s="1" customFormat="1" ht="27" outlineLevel="1" x14ac:dyDescent="0.25">
      <c r="A449" s="111">
        <f t="shared" si="62"/>
        <v>446</v>
      </c>
      <c r="B449" s="82" t="s">
        <v>825</v>
      </c>
      <c r="C449" s="76" t="s">
        <v>766</v>
      </c>
      <c r="D449" s="76" t="s">
        <v>688</v>
      </c>
      <c r="E449" s="76" t="s">
        <v>826</v>
      </c>
      <c r="F449" s="76" t="s">
        <v>476</v>
      </c>
      <c r="G449" s="76" t="s">
        <v>84</v>
      </c>
      <c r="H449" s="76" t="s">
        <v>764</v>
      </c>
      <c r="I449" s="76" t="s">
        <v>24</v>
      </c>
      <c r="J449" s="76" t="s">
        <v>24</v>
      </c>
      <c r="K449" s="75" t="s">
        <v>827</v>
      </c>
      <c r="L449" s="75" t="s">
        <v>24</v>
      </c>
      <c r="M449" s="77">
        <v>0</v>
      </c>
      <c r="N449" s="78">
        <v>200</v>
      </c>
      <c r="O449" s="79">
        <v>200</v>
      </c>
      <c r="P449" s="80">
        <f t="shared" si="75"/>
        <v>0</v>
      </c>
      <c r="Q449" s="81">
        <f t="shared" si="73"/>
        <v>100</v>
      </c>
    </row>
    <row r="450" spans="1:17" s="1" customFormat="1" ht="27" outlineLevel="1" x14ac:dyDescent="0.25">
      <c r="A450" s="111">
        <f t="shared" si="62"/>
        <v>447</v>
      </c>
      <c r="B450" s="82" t="s">
        <v>828</v>
      </c>
      <c r="C450" s="76" t="s">
        <v>766</v>
      </c>
      <c r="D450" s="76" t="s">
        <v>688</v>
      </c>
      <c r="E450" s="76" t="s">
        <v>829</v>
      </c>
      <c r="F450" s="76" t="s">
        <v>830</v>
      </c>
      <c r="G450" s="76" t="s">
        <v>84</v>
      </c>
      <c r="H450" s="76" t="s">
        <v>764</v>
      </c>
      <c r="I450" s="76" t="s">
        <v>24</v>
      </c>
      <c r="J450" s="76" t="s">
        <v>24</v>
      </c>
      <c r="K450" s="75" t="s">
        <v>831</v>
      </c>
      <c r="L450" s="75" t="s">
        <v>24</v>
      </c>
      <c r="M450" s="77">
        <v>0</v>
      </c>
      <c r="N450" s="78">
        <v>160</v>
      </c>
      <c r="O450" s="79">
        <v>160</v>
      </c>
      <c r="P450" s="80">
        <f t="shared" si="75"/>
        <v>0</v>
      </c>
      <c r="Q450" s="81">
        <f t="shared" si="73"/>
        <v>100</v>
      </c>
    </row>
    <row r="451" spans="1:17" s="1" customFormat="1" ht="13.5" outlineLevel="1" x14ac:dyDescent="0.25">
      <c r="A451" s="110">
        <f t="shared" si="62"/>
        <v>448</v>
      </c>
      <c r="B451" s="75" t="s">
        <v>832</v>
      </c>
      <c r="C451" s="76" t="s">
        <v>766</v>
      </c>
      <c r="D451" s="76" t="s">
        <v>688</v>
      </c>
      <c r="E451" s="76" t="s">
        <v>833</v>
      </c>
      <c r="F451" s="76" t="s">
        <v>834</v>
      </c>
      <c r="G451" s="76" t="s">
        <v>84</v>
      </c>
      <c r="H451" s="76" t="s">
        <v>764</v>
      </c>
      <c r="I451" s="76" t="s">
        <v>24</v>
      </c>
      <c r="J451" s="76" t="s">
        <v>24</v>
      </c>
      <c r="K451" s="75" t="s">
        <v>835</v>
      </c>
      <c r="L451" s="75" t="s">
        <v>24</v>
      </c>
      <c r="M451" s="77">
        <v>0</v>
      </c>
      <c r="N451" s="78">
        <v>133</v>
      </c>
      <c r="O451" s="79">
        <v>133</v>
      </c>
      <c r="P451" s="80">
        <f t="shared" si="75"/>
        <v>0</v>
      </c>
      <c r="Q451" s="81">
        <f t="shared" si="73"/>
        <v>100</v>
      </c>
    </row>
    <row r="452" spans="1:17" s="1" customFormat="1" ht="27" outlineLevel="1" x14ac:dyDescent="0.25">
      <c r="A452" s="111">
        <f t="shared" si="62"/>
        <v>449</v>
      </c>
      <c r="B452" s="82" t="s">
        <v>836</v>
      </c>
      <c r="C452" s="76" t="s">
        <v>766</v>
      </c>
      <c r="D452" s="76" t="s">
        <v>688</v>
      </c>
      <c r="E452" s="76" t="s">
        <v>837</v>
      </c>
      <c r="F452" s="76" t="s">
        <v>834</v>
      </c>
      <c r="G452" s="76" t="s">
        <v>84</v>
      </c>
      <c r="H452" s="76" t="s">
        <v>764</v>
      </c>
      <c r="I452" s="76" t="s">
        <v>24</v>
      </c>
      <c r="J452" s="76" t="s">
        <v>24</v>
      </c>
      <c r="K452" s="75" t="s">
        <v>838</v>
      </c>
      <c r="L452" s="75" t="s">
        <v>24</v>
      </c>
      <c r="M452" s="77">
        <v>0</v>
      </c>
      <c r="N452" s="78">
        <v>105</v>
      </c>
      <c r="O452" s="79">
        <v>105</v>
      </c>
      <c r="P452" s="80">
        <f t="shared" si="75"/>
        <v>0</v>
      </c>
      <c r="Q452" s="81">
        <f t="shared" si="73"/>
        <v>100</v>
      </c>
    </row>
    <row r="453" spans="1:17" s="1" customFormat="1" ht="27" outlineLevel="1" x14ac:dyDescent="0.25">
      <c r="A453" s="111">
        <f t="shared" ref="A453:A516" si="76">1+A452</f>
        <v>450</v>
      </c>
      <c r="B453" s="82" t="s">
        <v>839</v>
      </c>
      <c r="C453" s="76" t="s">
        <v>766</v>
      </c>
      <c r="D453" s="76" t="s">
        <v>688</v>
      </c>
      <c r="E453" s="76" t="s">
        <v>840</v>
      </c>
      <c r="F453" s="76" t="s">
        <v>834</v>
      </c>
      <c r="G453" s="76" t="s">
        <v>84</v>
      </c>
      <c r="H453" s="76" t="s">
        <v>764</v>
      </c>
      <c r="I453" s="76" t="s">
        <v>24</v>
      </c>
      <c r="J453" s="76" t="s">
        <v>24</v>
      </c>
      <c r="K453" s="75" t="s">
        <v>841</v>
      </c>
      <c r="L453" s="75" t="s">
        <v>24</v>
      </c>
      <c r="M453" s="77">
        <v>0</v>
      </c>
      <c r="N453" s="78">
        <v>196</v>
      </c>
      <c r="O453" s="79">
        <v>196</v>
      </c>
      <c r="P453" s="80">
        <f t="shared" si="75"/>
        <v>0</v>
      </c>
      <c r="Q453" s="81">
        <f t="shared" si="73"/>
        <v>100</v>
      </c>
    </row>
    <row r="454" spans="1:17" s="1" customFormat="1" ht="27" outlineLevel="1" x14ac:dyDescent="0.25">
      <c r="A454" s="111">
        <f t="shared" si="76"/>
        <v>451</v>
      </c>
      <c r="B454" s="82" t="s">
        <v>842</v>
      </c>
      <c r="C454" s="76" t="s">
        <v>766</v>
      </c>
      <c r="D454" s="76" t="s">
        <v>688</v>
      </c>
      <c r="E454" s="76" t="s">
        <v>609</v>
      </c>
      <c r="F454" s="76" t="s">
        <v>465</v>
      </c>
      <c r="G454" s="76" t="s">
        <v>84</v>
      </c>
      <c r="H454" s="76" t="s">
        <v>764</v>
      </c>
      <c r="I454" s="76" t="s">
        <v>24</v>
      </c>
      <c r="J454" s="76" t="s">
        <v>24</v>
      </c>
      <c r="K454" s="75" t="s">
        <v>843</v>
      </c>
      <c r="L454" s="75" t="s">
        <v>24</v>
      </c>
      <c r="M454" s="77">
        <v>0</v>
      </c>
      <c r="N454" s="78">
        <v>200</v>
      </c>
      <c r="O454" s="79">
        <v>200</v>
      </c>
      <c r="P454" s="80">
        <f t="shared" si="75"/>
        <v>0</v>
      </c>
      <c r="Q454" s="81">
        <f t="shared" si="73"/>
        <v>100</v>
      </c>
    </row>
    <row r="455" spans="1:17" s="1" customFormat="1" ht="27" outlineLevel="1" x14ac:dyDescent="0.25">
      <c r="A455" s="111">
        <f t="shared" si="76"/>
        <v>452</v>
      </c>
      <c r="B455" s="82" t="s">
        <v>844</v>
      </c>
      <c r="C455" s="76" t="s">
        <v>766</v>
      </c>
      <c r="D455" s="76" t="s">
        <v>688</v>
      </c>
      <c r="E455" s="76" t="s">
        <v>845</v>
      </c>
      <c r="F455" s="76" t="s">
        <v>576</v>
      </c>
      <c r="G455" s="76" t="s">
        <v>84</v>
      </c>
      <c r="H455" s="76" t="s">
        <v>764</v>
      </c>
      <c r="I455" s="76" t="s">
        <v>24</v>
      </c>
      <c r="J455" s="76" t="s">
        <v>24</v>
      </c>
      <c r="K455" s="75" t="s">
        <v>846</v>
      </c>
      <c r="L455" s="75" t="s">
        <v>24</v>
      </c>
      <c r="M455" s="77">
        <v>0</v>
      </c>
      <c r="N455" s="78">
        <v>158</v>
      </c>
      <c r="O455" s="79">
        <v>158</v>
      </c>
      <c r="P455" s="80">
        <f t="shared" si="75"/>
        <v>0</v>
      </c>
      <c r="Q455" s="81">
        <f t="shared" si="73"/>
        <v>100</v>
      </c>
    </row>
    <row r="456" spans="1:17" s="1" customFormat="1" ht="27" outlineLevel="1" x14ac:dyDescent="0.25">
      <c r="A456" s="111">
        <f t="shared" si="76"/>
        <v>453</v>
      </c>
      <c r="B456" s="82" t="s">
        <v>847</v>
      </c>
      <c r="C456" s="76" t="s">
        <v>766</v>
      </c>
      <c r="D456" s="76" t="s">
        <v>688</v>
      </c>
      <c r="E456" s="76" t="s">
        <v>848</v>
      </c>
      <c r="F456" s="76" t="s">
        <v>849</v>
      </c>
      <c r="G456" s="76" t="s">
        <v>84</v>
      </c>
      <c r="H456" s="76" t="s">
        <v>764</v>
      </c>
      <c r="I456" s="76" t="s">
        <v>24</v>
      </c>
      <c r="J456" s="76" t="s">
        <v>24</v>
      </c>
      <c r="K456" s="75" t="s">
        <v>850</v>
      </c>
      <c r="L456" s="75" t="s">
        <v>24</v>
      </c>
      <c r="M456" s="77">
        <v>0</v>
      </c>
      <c r="N456" s="78">
        <v>200</v>
      </c>
      <c r="O456" s="79">
        <v>200</v>
      </c>
      <c r="P456" s="80">
        <f t="shared" si="75"/>
        <v>0</v>
      </c>
      <c r="Q456" s="81">
        <f t="shared" si="73"/>
        <v>100</v>
      </c>
    </row>
    <row r="457" spans="1:17" s="1" customFormat="1" ht="13.5" outlineLevel="1" x14ac:dyDescent="0.25">
      <c r="A457" s="110">
        <f t="shared" si="76"/>
        <v>454</v>
      </c>
      <c r="B457" s="75" t="s">
        <v>851</v>
      </c>
      <c r="C457" s="76" t="s">
        <v>766</v>
      </c>
      <c r="D457" s="76" t="s">
        <v>688</v>
      </c>
      <c r="E457" s="76" t="s">
        <v>852</v>
      </c>
      <c r="F457" s="76" t="s">
        <v>698</v>
      </c>
      <c r="G457" s="76" t="s">
        <v>84</v>
      </c>
      <c r="H457" s="76" t="s">
        <v>764</v>
      </c>
      <c r="I457" s="76" t="s">
        <v>24</v>
      </c>
      <c r="J457" s="76" t="s">
        <v>24</v>
      </c>
      <c r="K457" s="75" t="s">
        <v>853</v>
      </c>
      <c r="L457" s="75" t="s">
        <v>24</v>
      </c>
      <c r="M457" s="77">
        <v>0</v>
      </c>
      <c r="N457" s="78">
        <v>200</v>
      </c>
      <c r="O457" s="79">
        <v>200</v>
      </c>
      <c r="P457" s="80">
        <f t="shared" si="75"/>
        <v>0</v>
      </c>
      <c r="Q457" s="81">
        <f t="shared" si="73"/>
        <v>100</v>
      </c>
    </row>
    <row r="458" spans="1:17" s="1" customFormat="1" ht="27" outlineLevel="1" x14ac:dyDescent="0.25">
      <c r="A458" s="111">
        <f t="shared" si="76"/>
        <v>455</v>
      </c>
      <c r="B458" s="82" t="s">
        <v>854</v>
      </c>
      <c r="C458" s="76" t="s">
        <v>766</v>
      </c>
      <c r="D458" s="76" t="s">
        <v>688</v>
      </c>
      <c r="E458" s="76" t="s">
        <v>855</v>
      </c>
      <c r="F458" s="76" t="s">
        <v>698</v>
      </c>
      <c r="G458" s="76" t="s">
        <v>84</v>
      </c>
      <c r="H458" s="76" t="s">
        <v>764</v>
      </c>
      <c r="I458" s="76" t="s">
        <v>24</v>
      </c>
      <c r="J458" s="76" t="s">
        <v>24</v>
      </c>
      <c r="K458" s="75" t="s">
        <v>856</v>
      </c>
      <c r="L458" s="75" t="s">
        <v>24</v>
      </c>
      <c r="M458" s="77">
        <v>0</v>
      </c>
      <c r="N458" s="78">
        <v>200</v>
      </c>
      <c r="O458" s="79">
        <v>200</v>
      </c>
      <c r="P458" s="80">
        <f t="shared" si="75"/>
        <v>0</v>
      </c>
      <c r="Q458" s="81">
        <f t="shared" si="73"/>
        <v>100</v>
      </c>
    </row>
    <row r="459" spans="1:17" s="1" customFormat="1" ht="27" outlineLevel="1" x14ac:dyDescent="0.25">
      <c r="A459" s="111">
        <f t="shared" si="76"/>
        <v>456</v>
      </c>
      <c r="B459" s="82" t="s">
        <v>857</v>
      </c>
      <c r="C459" s="76" t="s">
        <v>766</v>
      </c>
      <c r="D459" s="76" t="s">
        <v>688</v>
      </c>
      <c r="E459" s="76" t="s">
        <v>858</v>
      </c>
      <c r="F459" s="76" t="s">
        <v>859</v>
      </c>
      <c r="G459" s="76" t="s">
        <v>84</v>
      </c>
      <c r="H459" s="76" t="s">
        <v>764</v>
      </c>
      <c r="I459" s="76" t="s">
        <v>24</v>
      </c>
      <c r="J459" s="76" t="s">
        <v>24</v>
      </c>
      <c r="K459" s="75" t="s">
        <v>860</v>
      </c>
      <c r="L459" s="75" t="s">
        <v>24</v>
      </c>
      <c r="M459" s="77">
        <v>0</v>
      </c>
      <c r="N459" s="78">
        <v>182</v>
      </c>
      <c r="O459" s="79">
        <v>182</v>
      </c>
      <c r="P459" s="80">
        <f t="shared" si="75"/>
        <v>0</v>
      </c>
      <c r="Q459" s="81">
        <f t="shared" si="73"/>
        <v>100</v>
      </c>
    </row>
    <row r="460" spans="1:17" s="1" customFormat="1" ht="27" outlineLevel="1" x14ac:dyDescent="0.25">
      <c r="A460" s="111">
        <f t="shared" si="76"/>
        <v>457</v>
      </c>
      <c r="B460" s="82" t="s">
        <v>861</v>
      </c>
      <c r="C460" s="76" t="s">
        <v>766</v>
      </c>
      <c r="D460" s="76" t="s">
        <v>688</v>
      </c>
      <c r="E460" s="76" t="s">
        <v>538</v>
      </c>
      <c r="F460" s="76" t="s">
        <v>859</v>
      </c>
      <c r="G460" s="76" t="s">
        <v>84</v>
      </c>
      <c r="H460" s="76" t="s">
        <v>764</v>
      </c>
      <c r="I460" s="76" t="s">
        <v>24</v>
      </c>
      <c r="J460" s="76" t="s">
        <v>24</v>
      </c>
      <c r="K460" s="75" t="s">
        <v>862</v>
      </c>
      <c r="L460" s="75" t="s">
        <v>24</v>
      </c>
      <c r="M460" s="77">
        <v>0</v>
      </c>
      <c r="N460" s="78">
        <v>200</v>
      </c>
      <c r="O460" s="79">
        <v>200</v>
      </c>
      <c r="P460" s="80">
        <f t="shared" si="75"/>
        <v>0</v>
      </c>
      <c r="Q460" s="81">
        <f t="shared" si="73"/>
        <v>100</v>
      </c>
    </row>
    <row r="461" spans="1:17" s="1" customFormat="1" ht="27" outlineLevel="1" x14ac:dyDescent="0.25">
      <c r="A461" s="111">
        <f t="shared" si="76"/>
        <v>458</v>
      </c>
      <c r="B461" s="82" t="s">
        <v>863</v>
      </c>
      <c r="C461" s="76" t="s">
        <v>766</v>
      </c>
      <c r="D461" s="76" t="s">
        <v>688</v>
      </c>
      <c r="E461" s="76" t="s">
        <v>864</v>
      </c>
      <c r="F461" s="76" t="s">
        <v>865</v>
      </c>
      <c r="G461" s="76" t="s">
        <v>84</v>
      </c>
      <c r="H461" s="76" t="s">
        <v>764</v>
      </c>
      <c r="I461" s="76" t="s">
        <v>24</v>
      </c>
      <c r="J461" s="76" t="s">
        <v>24</v>
      </c>
      <c r="K461" s="75" t="s">
        <v>866</v>
      </c>
      <c r="L461" s="75" t="s">
        <v>24</v>
      </c>
      <c r="M461" s="77">
        <v>0</v>
      </c>
      <c r="N461" s="78">
        <v>50</v>
      </c>
      <c r="O461" s="79">
        <v>50</v>
      </c>
      <c r="P461" s="80">
        <f t="shared" si="75"/>
        <v>0</v>
      </c>
      <c r="Q461" s="81">
        <f t="shared" si="73"/>
        <v>100</v>
      </c>
    </row>
    <row r="462" spans="1:17" s="1" customFormat="1" ht="27" outlineLevel="1" x14ac:dyDescent="0.25">
      <c r="A462" s="111">
        <f t="shared" si="76"/>
        <v>459</v>
      </c>
      <c r="B462" s="82" t="s">
        <v>867</v>
      </c>
      <c r="C462" s="76" t="s">
        <v>766</v>
      </c>
      <c r="D462" s="76" t="s">
        <v>688</v>
      </c>
      <c r="E462" s="76" t="s">
        <v>868</v>
      </c>
      <c r="F462" s="76" t="s">
        <v>865</v>
      </c>
      <c r="G462" s="76" t="s">
        <v>84</v>
      </c>
      <c r="H462" s="76" t="s">
        <v>764</v>
      </c>
      <c r="I462" s="76" t="s">
        <v>24</v>
      </c>
      <c r="J462" s="76" t="s">
        <v>24</v>
      </c>
      <c r="K462" s="75" t="s">
        <v>869</v>
      </c>
      <c r="L462" s="75" t="s">
        <v>24</v>
      </c>
      <c r="M462" s="77">
        <v>0</v>
      </c>
      <c r="N462" s="78">
        <v>200</v>
      </c>
      <c r="O462" s="79">
        <v>200</v>
      </c>
      <c r="P462" s="80">
        <f t="shared" si="75"/>
        <v>0</v>
      </c>
      <c r="Q462" s="81">
        <f t="shared" si="73"/>
        <v>100</v>
      </c>
    </row>
    <row r="463" spans="1:17" s="1" customFormat="1" ht="27" outlineLevel="1" x14ac:dyDescent="0.25">
      <c r="A463" s="111">
        <f t="shared" si="76"/>
        <v>460</v>
      </c>
      <c r="B463" s="82" t="s">
        <v>870</v>
      </c>
      <c r="C463" s="76" t="s">
        <v>766</v>
      </c>
      <c r="D463" s="76" t="s">
        <v>688</v>
      </c>
      <c r="E463" s="76" t="s">
        <v>871</v>
      </c>
      <c r="F463" s="76" t="s">
        <v>865</v>
      </c>
      <c r="G463" s="76" t="s">
        <v>84</v>
      </c>
      <c r="H463" s="76" t="s">
        <v>764</v>
      </c>
      <c r="I463" s="76" t="s">
        <v>24</v>
      </c>
      <c r="J463" s="76" t="s">
        <v>24</v>
      </c>
      <c r="K463" s="75" t="s">
        <v>872</v>
      </c>
      <c r="L463" s="75" t="s">
        <v>24</v>
      </c>
      <c r="M463" s="77">
        <v>0</v>
      </c>
      <c r="N463" s="78">
        <v>200</v>
      </c>
      <c r="O463" s="79">
        <v>200</v>
      </c>
      <c r="P463" s="80">
        <f t="shared" si="75"/>
        <v>0</v>
      </c>
      <c r="Q463" s="81">
        <f t="shared" si="73"/>
        <v>100</v>
      </c>
    </row>
    <row r="464" spans="1:17" s="1" customFormat="1" ht="13.5" outlineLevel="1" x14ac:dyDescent="0.25">
      <c r="A464" s="110">
        <f t="shared" si="76"/>
        <v>461</v>
      </c>
      <c r="B464" s="75" t="s">
        <v>873</v>
      </c>
      <c r="C464" s="76" t="s">
        <v>766</v>
      </c>
      <c r="D464" s="76" t="s">
        <v>688</v>
      </c>
      <c r="E464" s="76" t="s">
        <v>518</v>
      </c>
      <c r="F464" s="76" t="s">
        <v>865</v>
      </c>
      <c r="G464" s="76" t="s">
        <v>84</v>
      </c>
      <c r="H464" s="76" t="s">
        <v>764</v>
      </c>
      <c r="I464" s="76" t="s">
        <v>24</v>
      </c>
      <c r="J464" s="76" t="s">
        <v>24</v>
      </c>
      <c r="K464" s="75" t="s">
        <v>874</v>
      </c>
      <c r="L464" s="75" t="s">
        <v>24</v>
      </c>
      <c r="M464" s="77">
        <v>0</v>
      </c>
      <c r="N464" s="78">
        <v>200</v>
      </c>
      <c r="O464" s="79">
        <v>200</v>
      </c>
      <c r="P464" s="80">
        <f t="shared" si="75"/>
        <v>0</v>
      </c>
      <c r="Q464" s="81">
        <f t="shared" si="73"/>
        <v>100</v>
      </c>
    </row>
    <row r="465" spans="1:17" s="1" customFormat="1" ht="13.5" outlineLevel="1" x14ac:dyDescent="0.25">
      <c r="A465" s="110">
        <f t="shared" si="76"/>
        <v>462</v>
      </c>
      <c r="B465" s="75" t="s">
        <v>875</v>
      </c>
      <c r="C465" s="76" t="s">
        <v>766</v>
      </c>
      <c r="D465" s="76" t="s">
        <v>688</v>
      </c>
      <c r="E465" s="76" t="s">
        <v>876</v>
      </c>
      <c r="F465" s="76" t="s">
        <v>265</v>
      </c>
      <c r="G465" s="76" t="s">
        <v>84</v>
      </c>
      <c r="H465" s="76" t="s">
        <v>764</v>
      </c>
      <c r="I465" s="76" t="s">
        <v>24</v>
      </c>
      <c r="J465" s="76" t="s">
        <v>24</v>
      </c>
      <c r="K465" s="75" t="s">
        <v>877</v>
      </c>
      <c r="L465" s="75" t="s">
        <v>24</v>
      </c>
      <c r="M465" s="77">
        <v>0</v>
      </c>
      <c r="N465" s="78">
        <v>200</v>
      </c>
      <c r="O465" s="79">
        <v>200</v>
      </c>
      <c r="P465" s="80">
        <f t="shared" si="75"/>
        <v>0</v>
      </c>
      <c r="Q465" s="81">
        <f t="shared" si="73"/>
        <v>100</v>
      </c>
    </row>
    <row r="466" spans="1:17" s="1" customFormat="1" ht="27" outlineLevel="1" x14ac:dyDescent="0.25">
      <c r="A466" s="111">
        <f t="shared" si="76"/>
        <v>463</v>
      </c>
      <c r="B466" s="82" t="s">
        <v>878</v>
      </c>
      <c r="C466" s="76" t="s">
        <v>766</v>
      </c>
      <c r="D466" s="76" t="s">
        <v>688</v>
      </c>
      <c r="E466" s="76" t="s">
        <v>548</v>
      </c>
      <c r="F466" s="76" t="s">
        <v>719</v>
      </c>
      <c r="G466" s="76" t="s">
        <v>84</v>
      </c>
      <c r="H466" s="76" t="s">
        <v>764</v>
      </c>
      <c r="I466" s="76" t="s">
        <v>24</v>
      </c>
      <c r="J466" s="76" t="s">
        <v>24</v>
      </c>
      <c r="K466" s="75" t="s">
        <v>879</v>
      </c>
      <c r="L466" s="75" t="s">
        <v>24</v>
      </c>
      <c r="M466" s="77">
        <v>0</v>
      </c>
      <c r="N466" s="78">
        <v>161</v>
      </c>
      <c r="O466" s="79">
        <v>161</v>
      </c>
      <c r="P466" s="80">
        <f t="shared" si="75"/>
        <v>0</v>
      </c>
      <c r="Q466" s="81">
        <f t="shared" si="73"/>
        <v>100</v>
      </c>
    </row>
    <row r="467" spans="1:17" s="1" customFormat="1" ht="13.5" outlineLevel="1" x14ac:dyDescent="0.25">
      <c r="A467" s="110">
        <f t="shared" si="76"/>
        <v>464</v>
      </c>
      <c r="B467" s="75" t="s">
        <v>880</v>
      </c>
      <c r="C467" s="76" t="s">
        <v>766</v>
      </c>
      <c r="D467" s="76" t="s">
        <v>688</v>
      </c>
      <c r="E467" s="76" t="s">
        <v>560</v>
      </c>
      <c r="F467" s="76" t="s">
        <v>719</v>
      </c>
      <c r="G467" s="76" t="s">
        <v>84</v>
      </c>
      <c r="H467" s="76" t="s">
        <v>764</v>
      </c>
      <c r="I467" s="76" t="s">
        <v>24</v>
      </c>
      <c r="J467" s="76" t="s">
        <v>24</v>
      </c>
      <c r="K467" s="75" t="s">
        <v>881</v>
      </c>
      <c r="L467" s="75" t="s">
        <v>24</v>
      </c>
      <c r="M467" s="77">
        <v>0</v>
      </c>
      <c r="N467" s="78">
        <v>200</v>
      </c>
      <c r="O467" s="79">
        <v>200</v>
      </c>
      <c r="P467" s="80">
        <f t="shared" si="75"/>
        <v>0</v>
      </c>
      <c r="Q467" s="81">
        <f t="shared" si="73"/>
        <v>100</v>
      </c>
    </row>
    <row r="468" spans="1:17" s="1" customFormat="1" ht="27" outlineLevel="1" x14ac:dyDescent="0.25">
      <c r="A468" s="111">
        <f t="shared" si="76"/>
        <v>465</v>
      </c>
      <c r="B468" s="82" t="s">
        <v>882</v>
      </c>
      <c r="C468" s="76" t="s">
        <v>766</v>
      </c>
      <c r="D468" s="76" t="s">
        <v>688</v>
      </c>
      <c r="E468" s="76" t="s">
        <v>883</v>
      </c>
      <c r="F468" s="76" t="s">
        <v>719</v>
      </c>
      <c r="G468" s="76" t="s">
        <v>84</v>
      </c>
      <c r="H468" s="76" t="s">
        <v>764</v>
      </c>
      <c r="I468" s="76" t="s">
        <v>24</v>
      </c>
      <c r="J468" s="76" t="s">
        <v>24</v>
      </c>
      <c r="K468" s="75" t="s">
        <v>884</v>
      </c>
      <c r="L468" s="75" t="s">
        <v>24</v>
      </c>
      <c r="M468" s="77">
        <v>0</v>
      </c>
      <c r="N468" s="78">
        <v>200</v>
      </c>
      <c r="O468" s="79">
        <v>200</v>
      </c>
      <c r="P468" s="80">
        <f t="shared" si="75"/>
        <v>0</v>
      </c>
      <c r="Q468" s="81">
        <f t="shared" si="73"/>
        <v>100</v>
      </c>
    </row>
    <row r="469" spans="1:17" s="1" customFormat="1" ht="13.5" outlineLevel="1" x14ac:dyDescent="0.25">
      <c r="A469" s="110">
        <f t="shared" si="76"/>
        <v>466</v>
      </c>
      <c r="B469" s="75" t="s">
        <v>885</v>
      </c>
      <c r="C469" s="76" t="s">
        <v>766</v>
      </c>
      <c r="D469" s="76" t="s">
        <v>688</v>
      </c>
      <c r="E469" s="76" t="s">
        <v>886</v>
      </c>
      <c r="F469" s="76" t="s">
        <v>719</v>
      </c>
      <c r="G469" s="76" t="s">
        <v>84</v>
      </c>
      <c r="H469" s="76" t="s">
        <v>764</v>
      </c>
      <c r="I469" s="76" t="s">
        <v>24</v>
      </c>
      <c r="J469" s="76" t="s">
        <v>24</v>
      </c>
      <c r="K469" s="75" t="s">
        <v>887</v>
      </c>
      <c r="L469" s="75" t="s">
        <v>24</v>
      </c>
      <c r="M469" s="77">
        <v>0</v>
      </c>
      <c r="N469" s="78">
        <v>200</v>
      </c>
      <c r="O469" s="79">
        <v>200</v>
      </c>
      <c r="P469" s="80">
        <f t="shared" si="75"/>
        <v>0</v>
      </c>
      <c r="Q469" s="81">
        <f t="shared" si="73"/>
        <v>100</v>
      </c>
    </row>
    <row r="470" spans="1:17" s="1" customFormat="1" ht="13.5" outlineLevel="1" x14ac:dyDescent="0.25">
      <c r="A470" s="110">
        <f t="shared" si="76"/>
        <v>467</v>
      </c>
      <c r="B470" s="75" t="s">
        <v>888</v>
      </c>
      <c r="C470" s="76" t="s">
        <v>766</v>
      </c>
      <c r="D470" s="76" t="s">
        <v>688</v>
      </c>
      <c r="E470" s="76" t="s">
        <v>889</v>
      </c>
      <c r="F470" s="76" t="s">
        <v>719</v>
      </c>
      <c r="G470" s="76" t="s">
        <v>84</v>
      </c>
      <c r="H470" s="76" t="s">
        <v>764</v>
      </c>
      <c r="I470" s="76" t="s">
        <v>24</v>
      </c>
      <c r="J470" s="76" t="s">
        <v>24</v>
      </c>
      <c r="K470" s="75" t="s">
        <v>890</v>
      </c>
      <c r="L470" s="75" t="s">
        <v>24</v>
      </c>
      <c r="M470" s="77">
        <v>0</v>
      </c>
      <c r="N470" s="78">
        <v>200</v>
      </c>
      <c r="O470" s="79">
        <v>200</v>
      </c>
      <c r="P470" s="80">
        <f t="shared" si="75"/>
        <v>0</v>
      </c>
      <c r="Q470" s="81">
        <f t="shared" si="73"/>
        <v>100</v>
      </c>
    </row>
    <row r="471" spans="1:17" s="1" customFormat="1" ht="27" outlineLevel="1" x14ac:dyDescent="0.25">
      <c r="A471" s="111">
        <f t="shared" si="76"/>
        <v>468</v>
      </c>
      <c r="B471" s="82" t="s">
        <v>891</v>
      </c>
      <c r="C471" s="76" t="s">
        <v>766</v>
      </c>
      <c r="D471" s="76" t="s">
        <v>688</v>
      </c>
      <c r="E471" s="76" t="s">
        <v>892</v>
      </c>
      <c r="F471" s="76" t="s">
        <v>893</v>
      </c>
      <c r="G471" s="76" t="s">
        <v>84</v>
      </c>
      <c r="H471" s="76" t="s">
        <v>764</v>
      </c>
      <c r="I471" s="76" t="s">
        <v>24</v>
      </c>
      <c r="J471" s="76" t="s">
        <v>24</v>
      </c>
      <c r="K471" s="75" t="s">
        <v>894</v>
      </c>
      <c r="L471" s="75" t="s">
        <v>24</v>
      </c>
      <c r="M471" s="77">
        <v>0</v>
      </c>
      <c r="N471" s="78">
        <v>200</v>
      </c>
      <c r="O471" s="79">
        <v>200</v>
      </c>
      <c r="P471" s="80">
        <f t="shared" si="75"/>
        <v>0</v>
      </c>
      <c r="Q471" s="81">
        <f t="shared" si="73"/>
        <v>100</v>
      </c>
    </row>
    <row r="472" spans="1:17" s="1" customFormat="1" ht="27" outlineLevel="1" x14ac:dyDescent="0.25">
      <c r="A472" s="111">
        <f t="shared" si="76"/>
        <v>469</v>
      </c>
      <c r="B472" s="82" t="s">
        <v>895</v>
      </c>
      <c r="C472" s="76" t="s">
        <v>766</v>
      </c>
      <c r="D472" s="76" t="s">
        <v>688</v>
      </c>
      <c r="E472" s="76" t="s">
        <v>896</v>
      </c>
      <c r="F472" s="76" t="s">
        <v>897</v>
      </c>
      <c r="G472" s="76" t="s">
        <v>84</v>
      </c>
      <c r="H472" s="76" t="s">
        <v>764</v>
      </c>
      <c r="I472" s="76" t="s">
        <v>24</v>
      </c>
      <c r="J472" s="76" t="s">
        <v>24</v>
      </c>
      <c r="K472" s="75" t="s">
        <v>898</v>
      </c>
      <c r="L472" s="75" t="s">
        <v>24</v>
      </c>
      <c r="M472" s="77">
        <v>0</v>
      </c>
      <c r="N472" s="78">
        <v>200</v>
      </c>
      <c r="O472" s="79">
        <v>200</v>
      </c>
      <c r="P472" s="80">
        <f t="shared" si="75"/>
        <v>0</v>
      </c>
      <c r="Q472" s="81">
        <f t="shared" si="73"/>
        <v>100</v>
      </c>
    </row>
    <row r="473" spans="1:17" s="1" customFormat="1" ht="13.5" outlineLevel="1" x14ac:dyDescent="0.25">
      <c r="A473" s="110">
        <f t="shared" si="76"/>
        <v>470</v>
      </c>
      <c r="B473" s="75" t="s">
        <v>899</v>
      </c>
      <c r="C473" s="76" t="s">
        <v>766</v>
      </c>
      <c r="D473" s="76" t="s">
        <v>688</v>
      </c>
      <c r="E473" s="76" t="s">
        <v>603</v>
      </c>
      <c r="F473" s="76" t="s">
        <v>897</v>
      </c>
      <c r="G473" s="76" t="s">
        <v>84</v>
      </c>
      <c r="H473" s="76" t="s">
        <v>764</v>
      </c>
      <c r="I473" s="76" t="s">
        <v>24</v>
      </c>
      <c r="J473" s="76" t="s">
        <v>24</v>
      </c>
      <c r="K473" s="75" t="s">
        <v>900</v>
      </c>
      <c r="L473" s="75" t="s">
        <v>24</v>
      </c>
      <c r="M473" s="77">
        <v>0</v>
      </c>
      <c r="N473" s="78">
        <v>200</v>
      </c>
      <c r="O473" s="79">
        <v>200</v>
      </c>
      <c r="P473" s="80">
        <f t="shared" si="75"/>
        <v>0</v>
      </c>
      <c r="Q473" s="81">
        <f t="shared" si="73"/>
        <v>100</v>
      </c>
    </row>
    <row r="474" spans="1:17" s="1" customFormat="1" ht="27" outlineLevel="1" x14ac:dyDescent="0.25">
      <c r="A474" s="111">
        <f t="shared" si="76"/>
        <v>471</v>
      </c>
      <c r="B474" s="82" t="s">
        <v>901</v>
      </c>
      <c r="C474" s="76" t="s">
        <v>766</v>
      </c>
      <c r="D474" s="76" t="s">
        <v>688</v>
      </c>
      <c r="E474" s="76" t="s">
        <v>902</v>
      </c>
      <c r="F474" s="76" t="s">
        <v>897</v>
      </c>
      <c r="G474" s="76" t="s">
        <v>84</v>
      </c>
      <c r="H474" s="76" t="s">
        <v>764</v>
      </c>
      <c r="I474" s="76" t="s">
        <v>24</v>
      </c>
      <c r="J474" s="76" t="s">
        <v>24</v>
      </c>
      <c r="K474" s="75" t="s">
        <v>903</v>
      </c>
      <c r="L474" s="75" t="s">
        <v>24</v>
      </c>
      <c r="M474" s="77">
        <v>0</v>
      </c>
      <c r="N474" s="78">
        <v>126</v>
      </c>
      <c r="O474" s="79">
        <v>126</v>
      </c>
      <c r="P474" s="80">
        <f t="shared" si="75"/>
        <v>0</v>
      </c>
      <c r="Q474" s="81">
        <f t="shared" si="73"/>
        <v>100</v>
      </c>
    </row>
    <row r="475" spans="1:17" s="1" customFormat="1" ht="27" outlineLevel="1" x14ac:dyDescent="0.25">
      <c r="A475" s="111">
        <f t="shared" si="76"/>
        <v>472</v>
      </c>
      <c r="B475" s="82" t="s">
        <v>904</v>
      </c>
      <c r="C475" s="76" t="s">
        <v>766</v>
      </c>
      <c r="D475" s="76" t="s">
        <v>688</v>
      </c>
      <c r="E475" s="76" t="s">
        <v>905</v>
      </c>
      <c r="F475" s="76" t="s">
        <v>897</v>
      </c>
      <c r="G475" s="76" t="s">
        <v>84</v>
      </c>
      <c r="H475" s="76" t="s">
        <v>764</v>
      </c>
      <c r="I475" s="76" t="s">
        <v>24</v>
      </c>
      <c r="J475" s="76" t="s">
        <v>24</v>
      </c>
      <c r="K475" s="75" t="s">
        <v>906</v>
      </c>
      <c r="L475" s="75" t="s">
        <v>24</v>
      </c>
      <c r="M475" s="77">
        <v>0</v>
      </c>
      <c r="N475" s="78">
        <v>69</v>
      </c>
      <c r="O475" s="79">
        <v>69</v>
      </c>
      <c r="P475" s="80">
        <f t="shared" si="75"/>
        <v>0</v>
      </c>
      <c r="Q475" s="81">
        <f t="shared" si="73"/>
        <v>100</v>
      </c>
    </row>
    <row r="476" spans="1:17" s="1" customFormat="1" ht="27" outlineLevel="1" x14ac:dyDescent="0.25">
      <c r="A476" s="111">
        <f t="shared" si="76"/>
        <v>473</v>
      </c>
      <c r="B476" s="82" t="s">
        <v>907</v>
      </c>
      <c r="C476" s="76" t="s">
        <v>766</v>
      </c>
      <c r="D476" s="76" t="s">
        <v>688</v>
      </c>
      <c r="E476" s="76" t="s">
        <v>908</v>
      </c>
      <c r="F476" s="76" t="s">
        <v>897</v>
      </c>
      <c r="G476" s="76" t="s">
        <v>84</v>
      </c>
      <c r="H476" s="76" t="s">
        <v>764</v>
      </c>
      <c r="I476" s="76" t="s">
        <v>24</v>
      </c>
      <c r="J476" s="76" t="s">
        <v>24</v>
      </c>
      <c r="K476" s="75" t="s">
        <v>909</v>
      </c>
      <c r="L476" s="75" t="s">
        <v>24</v>
      </c>
      <c r="M476" s="77">
        <v>0</v>
      </c>
      <c r="N476" s="78">
        <v>125</v>
      </c>
      <c r="O476" s="79">
        <v>125</v>
      </c>
      <c r="P476" s="80">
        <f t="shared" si="75"/>
        <v>0</v>
      </c>
      <c r="Q476" s="81">
        <f t="shared" si="73"/>
        <v>100</v>
      </c>
    </row>
    <row r="477" spans="1:17" s="1" customFormat="1" ht="27" outlineLevel="1" x14ac:dyDescent="0.25">
      <c r="A477" s="111">
        <f t="shared" si="76"/>
        <v>474</v>
      </c>
      <c r="B477" s="82" t="s">
        <v>910</v>
      </c>
      <c r="C477" s="76" t="s">
        <v>766</v>
      </c>
      <c r="D477" s="76" t="s">
        <v>688</v>
      </c>
      <c r="E477" s="76" t="s">
        <v>911</v>
      </c>
      <c r="F477" s="76" t="s">
        <v>897</v>
      </c>
      <c r="G477" s="76" t="s">
        <v>84</v>
      </c>
      <c r="H477" s="76" t="s">
        <v>764</v>
      </c>
      <c r="I477" s="76" t="s">
        <v>24</v>
      </c>
      <c r="J477" s="76" t="s">
        <v>24</v>
      </c>
      <c r="K477" s="75" t="s">
        <v>912</v>
      </c>
      <c r="L477" s="75" t="s">
        <v>24</v>
      </c>
      <c r="M477" s="77">
        <v>0</v>
      </c>
      <c r="N477" s="78">
        <v>175</v>
      </c>
      <c r="O477" s="79">
        <v>175</v>
      </c>
      <c r="P477" s="80">
        <f t="shared" si="75"/>
        <v>0</v>
      </c>
      <c r="Q477" s="81">
        <f t="shared" si="73"/>
        <v>100</v>
      </c>
    </row>
    <row r="478" spans="1:17" s="1" customFormat="1" ht="27" outlineLevel="1" x14ac:dyDescent="0.25">
      <c r="A478" s="111">
        <f t="shared" si="76"/>
        <v>475</v>
      </c>
      <c r="B478" s="82" t="s">
        <v>913</v>
      </c>
      <c r="C478" s="76" t="s">
        <v>766</v>
      </c>
      <c r="D478" s="76" t="s">
        <v>688</v>
      </c>
      <c r="E478" s="76" t="s">
        <v>914</v>
      </c>
      <c r="F478" s="76" t="s">
        <v>897</v>
      </c>
      <c r="G478" s="76" t="s">
        <v>84</v>
      </c>
      <c r="H478" s="76" t="s">
        <v>764</v>
      </c>
      <c r="I478" s="76" t="s">
        <v>24</v>
      </c>
      <c r="J478" s="76" t="s">
        <v>24</v>
      </c>
      <c r="K478" s="75" t="s">
        <v>915</v>
      </c>
      <c r="L478" s="75" t="s">
        <v>24</v>
      </c>
      <c r="M478" s="77">
        <v>0</v>
      </c>
      <c r="N478" s="78">
        <v>188</v>
      </c>
      <c r="O478" s="79">
        <v>188</v>
      </c>
      <c r="P478" s="80">
        <f t="shared" si="75"/>
        <v>0</v>
      </c>
      <c r="Q478" s="81">
        <f t="shared" si="73"/>
        <v>100</v>
      </c>
    </row>
    <row r="479" spans="1:17" s="1" customFormat="1" ht="27" outlineLevel="1" x14ac:dyDescent="0.25">
      <c r="A479" s="111">
        <f t="shared" si="76"/>
        <v>476</v>
      </c>
      <c r="B479" s="82" t="s">
        <v>916</v>
      </c>
      <c r="C479" s="76" t="s">
        <v>766</v>
      </c>
      <c r="D479" s="76" t="s">
        <v>688</v>
      </c>
      <c r="E479" s="76" t="s">
        <v>612</v>
      </c>
      <c r="F479" s="76" t="s">
        <v>917</v>
      </c>
      <c r="G479" s="76" t="s">
        <v>84</v>
      </c>
      <c r="H479" s="76" t="s">
        <v>764</v>
      </c>
      <c r="I479" s="76" t="s">
        <v>24</v>
      </c>
      <c r="J479" s="76" t="s">
        <v>24</v>
      </c>
      <c r="K479" s="75" t="s">
        <v>918</v>
      </c>
      <c r="L479" s="75" t="s">
        <v>24</v>
      </c>
      <c r="M479" s="77">
        <v>0</v>
      </c>
      <c r="N479" s="78">
        <v>67</v>
      </c>
      <c r="O479" s="79">
        <v>67</v>
      </c>
      <c r="P479" s="80">
        <f t="shared" si="75"/>
        <v>0</v>
      </c>
      <c r="Q479" s="81">
        <f t="shared" si="73"/>
        <v>100</v>
      </c>
    </row>
    <row r="480" spans="1:17" s="1" customFormat="1" ht="27" outlineLevel="1" x14ac:dyDescent="0.25">
      <c r="A480" s="111">
        <f t="shared" si="76"/>
        <v>477</v>
      </c>
      <c r="B480" s="82" t="s">
        <v>919</v>
      </c>
      <c r="C480" s="76" t="s">
        <v>766</v>
      </c>
      <c r="D480" s="76" t="s">
        <v>688</v>
      </c>
      <c r="E480" s="76" t="s">
        <v>920</v>
      </c>
      <c r="F480" s="76" t="s">
        <v>917</v>
      </c>
      <c r="G480" s="76" t="s">
        <v>84</v>
      </c>
      <c r="H480" s="76" t="s">
        <v>764</v>
      </c>
      <c r="I480" s="76" t="s">
        <v>24</v>
      </c>
      <c r="J480" s="76" t="s">
        <v>24</v>
      </c>
      <c r="K480" s="75" t="s">
        <v>921</v>
      </c>
      <c r="L480" s="75" t="s">
        <v>24</v>
      </c>
      <c r="M480" s="77">
        <v>0</v>
      </c>
      <c r="N480" s="78">
        <v>54</v>
      </c>
      <c r="O480" s="79">
        <v>54</v>
      </c>
      <c r="P480" s="80">
        <f t="shared" si="75"/>
        <v>0</v>
      </c>
      <c r="Q480" s="81">
        <f t="shared" si="73"/>
        <v>100</v>
      </c>
    </row>
    <row r="481" spans="1:17" s="1" customFormat="1" ht="13.5" outlineLevel="1" x14ac:dyDescent="0.25">
      <c r="A481" s="110">
        <f t="shared" si="76"/>
        <v>478</v>
      </c>
      <c r="B481" s="75" t="s">
        <v>922</v>
      </c>
      <c r="C481" s="76" t="s">
        <v>766</v>
      </c>
      <c r="D481" s="76" t="s">
        <v>688</v>
      </c>
      <c r="E481" s="76" t="s">
        <v>923</v>
      </c>
      <c r="F481" s="76" t="s">
        <v>106</v>
      </c>
      <c r="G481" s="76" t="s">
        <v>84</v>
      </c>
      <c r="H481" s="76" t="s">
        <v>764</v>
      </c>
      <c r="I481" s="76" t="s">
        <v>24</v>
      </c>
      <c r="J481" s="76" t="s">
        <v>24</v>
      </c>
      <c r="K481" s="75" t="s">
        <v>924</v>
      </c>
      <c r="L481" s="75" t="s">
        <v>24</v>
      </c>
      <c r="M481" s="77">
        <v>0</v>
      </c>
      <c r="N481" s="78">
        <v>200</v>
      </c>
      <c r="O481" s="79">
        <v>200</v>
      </c>
      <c r="P481" s="80">
        <f t="shared" si="75"/>
        <v>0</v>
      </c>
      <c r="Q481" s="81">
        <f t="shared" si="73"/>
        <v>100</v>
      </c>
    </row>
    <row r="482" spans="1:17" s="1" customFormat="1" ht="27" outlineLevel="1" x14ac:dyDescent="0.25">
      <c r="A482" s="111">
        <f t="shared" si="76"/>
        <v>479</v>
      </c>
      <c r="B482" s="82" t="s">
        <v>925</v>
      </c>
      <c r="C482" s="76" t="s">
        <v>766</v>
      </c>
      <c r="D482" s="76" t="s">
        <v>688</v>
      </c>
      <c r="E482" s="76" t="s">
        <v>926</v>
      </c>
      <c r="F482" s="76" t="s">
        <v>106</v>
      </c>
      <c r="G482" s="76" t="s">
        <v>84</v>
      </c>
      <c r="H482" s="76" t="s">
        <v>764</v>
      </c>
      <c r="I482" s="76" t="s">
        <v>24</v>
      </c>
      <c r="J482" s="76" t="s">
        <v>24</v>
      </c>
      <c r="K482" s="75" t="s">
        <v>927</v>
      </c>
      <c r="L482" s="75" t="s">
        <v>24</v>
      </c>
      <c r="M482" s="77">
        <v>0</v>
      </c>
      <c r="N482" s="78">
        <v>140</v>
      </c>
      <c r="O482" s="79">
        <v>140</v>
      </c>
      <c r="P482" s="80">
        <f t="shared" si="75"/>
        <v>0</v>
      </c>
      <c r="Q482" s="81">
        <f t="shared" si="73"/>
        <v>100</v>
      </c>
    </row>
    <row r="483" spans="1:17" s="1" customFormat="1" ht="13.5" outlineLevel="1" x14ac:dyDescent="0.25">
      <c r="A483" s="110">
        <f t="shared" si="76"/>
        <v>480</v>
      </c>
      <c r="B483" s="75" t="s">
        <v>928</v>
      </c>
      <c r="C483" s="76" t="s">
        <v>766</v>
      </c>
      <c r="D483" s="76" t="s">
        <v>688</v>
      </c>
      <c r="E483" s="76" t="s">
        <v>929</v>
      </c>
      <c r="F483" s="76" t="s">
        <v>106</v>
      </c>
      <c r="G483" s="76" t="s">
        <v>84</v>
      </c>
      <c r="H483" s="76" t="s">
        <v>764</v>
      </c>
      <c r="I483" s="76" t="s">
        <v>24</v>
      </c>
      <c r="J483" s="76" t="s">
        <v>24</v>
      </c>
      <c r="K483" s="75" t="s">
        <v>930</v>
      </c>
      <c r="L483" s="75" t="s">
        <v>24</v>
      </c>
      <c r="M483" s="77">
        <v>0</v>
      </c>
      <c r="N483" s="78">
        <v>200</v>
      </c>
      <c r="O483" s="79">
        <v>200</v>
      </c>
      <c r="P483" s="80">
        <f t="shared" si="75"/>
        <v>0</v>
      </c>
      <c r="Q483" s="81">
        <f t="shared" si="73"/>
        <v>100</v>
      </c>
    </row>
    <row r="484" spans="1:17" s="1" customFormat="1" ht="27" outlineLevel="1" x14ac:dyDescent="0.25">
      <c r="A484" s="111">
        <f t="shared" si="76"/>
        <v>481</v>
      </c>
      <c r="B484" s="82" t="s">
        <v>931</v>
      </c>
      <c r="C484" s="76" t="s">
        <v>766</v>
      </c>
      <c r="D484" s="76" t="s">
        <v>688</v>
      </c>
      <c r="E484" s="76" t="s">
        <v>932</v>
      </c>
      <c r="F484" s="76" t="s">
        <v>106</v>
      </c>
      <c r="G484" s="76" t="s">
        <v>84</v>
      </c>
      <c r="H484" s="76" t="s">
        <v>764</v>
      </c>
      <c r="I484" s="76" t="s">
        <v>24</v>
      </c>
      <c r="J484" s="76" t="s">
        <v>24</v>
      </c>
      <c r="K484" s="75" t="s">
        <v>933</v>
      </c>
      <c r="L484" s="75" t="s">
        <v>24</v>
      </c>
      <c r="M484" s="77">
        <v>0</v>
      </c>
      <c r="N484" s="78">
        <v>140</v>
      </c>
      <c r="O484" s="79">
        <v>140</v>
      </c>
      <c r="P484" s="80">
        <f t="shared" si="75"/>
        <v>0</v>
      </c>
      <c r="Q484" s="81">
        <f t="shared" si="73"/>
        <v>100</v>
      </c>
    </row>
    <row r="485" spans="1:17" s="1" customFormat="1" ht="27" outlineLevel="1" x14ac:dyDescent="0.25">
      <c r="A485" s="111">
        <f t="shared" si="76"/>
        <v>482</v>
      </c>
      <c r="B485" s="82" t="s">
        <v>934</v>
      </c>
      <c r="C485" s="76" t="s">
        <v>766</v>
      </c>
      <c r="D485" s="76" t="s">
        <v>688</v>
      </c>
      <c r="E485" s="76" t="s">
        <v>629</v>
      </c>
      <c r="F485" s="76" t="s">
        <v>106</v>
      </c>
      <c r="G485" s="76" t="s">
        <v>84</v>
      </c>
      <c r="H485" s="76" t="s">
        <v>764</v>
      </c>
      <c r="I485" s="76" t="s">
        <v>24</v>
      </c>
      <c r="J485" s="76" t="s">
        <v>24</v>
      </c>
      <c r="K485" s="75" t="s">
        <v>935</v>
      </c>
      <c r="L485" s="75" t="s">
        <v>24</v>
      </c>
      <c r="M485" s="77">
        <v>0</v>
      </c>
      <c r="N485" s="78">
        <v>170</v>
      </c>
      <c r="O485" s="79">
        <v>170</v>
      </c>
      <c r="P485" s="80">
        <f t="shared" si="75"/>
        <v>0</v>
      </c>
      <c r="Q485" s="81">
        <f t="shared" si="73"/>
        <v>100</v>
      </c>
    </row>
    <row r="486" spans="1:17" s="1" customFormat="1" ht="27" outlineLevel="1" x14ac:dyDescent="0.25">
      <c r="A486" s="111">
        <f t="shared" si="76"/>
        <v>483</v>
      </c>
      <c r="B486" s="82" t="s">
        <v>936</v>
      </c>
      <c r="C486" s="76" t="s">
        <v>766</v>
      </c>
      <c r="D486" s="76" t="s">
        <v>688</v>
      </c>
      <c r="E486" s="76" t="s">
        <v>937</v>
      </c>
      <c r="F486" s="76" t="s">
        <v>106</v>
      </c>
      <c r="G486" s="76" t="s">
        <v>84</v>
      </c>
      <c r="H486" s="76" t="s">
        <v>764</v>
      </c>
      <c r="I486" s="76" t="s">
        <v>24</v>
      </c>
      <c r="J486" s="76" t="s">
        <v>24</v>
      </c>
      <c r="K486" s="75" t="s">
        <v>938</v>
      </c>
      <c r="L486" s="75" t="s">
        <v>24</v>
      </c>
      <c r="M486" s="77">
        <v>0</v>
      </c>
      <c r="N486" s="78">
        <v>200</v>
      </c>
      <c r="O486" s="79">
        <v>200</v>
      </c>
      <c r="P486" s="80">
        <f t="shared" si="75"/>
        <v>0</v>
      </c>
      <c r="Q486" s="81">
        <f t="shared" si="73"/>
        <v>100</v>
      </c>
    </row>
    <row r="487" spans="1:17" s="1" customFormat="1" ht="27" outlineLevel="1" x14ac:dyDescent="0.25">
      <c r="A487" s="111">
        <f t="shared" si="76"/>
        <v>484</v>
      </c>
      <c r="B487" s="82" t="s">
        <v>939</v>
      </c>
      <c r="C487" s="76" t="s">
        <v>766</v>
      </c>
      <c r="D487" s="76" t="s">
        <v>688</v>
      </c>
      <c r="E487" s="76" t="s">
        <v>940</v>
      </c>
      <c r="F487" s="76" t="s">
        <v>106</v>
      </c>
      <c r="G487" s="76" t="s">
        <v>84</v>
      </c>
      <c r="H487" s="76" t="s">
        <v>764</v>
      </c>
      <c r="I487" s="76" t="s">
        <v>24</v>
      </c>
      <c r="J487" s="76" t="s">
        <v>24</v>
      </c>
      <c r="K487" s="75" t="s">
        <v>941</v>
      </c>
      <c r="L487" s="75" t="s">
        <v>24</v>
      </c>
      <c r="M487" s="77">
        <v>0</v>
      </c>
      <c r="N487" s="78">
        <v>140</v>
      </c>
      <c r="O487" s="79">
        <v>140</v>
      </c>
      <c r="P487" s="80">
        <f t="shared" si="75"/>
        <v>0</v>
      </c>
      <c r="Q487" s="81">
        <f t="shared" si="73"/>
        <v>100</v>
      </c>
    </row>
    <row r="488" spans="1:17" s="1" customFormat="1" ht="27" outlineLevel="1" x14ac:dyDescent="0.25">
      <c r="A488" s="111">
        <f t="shared" si="76"/>
        <v>485</v>
      </c>
      <c r="B488" s="82" t="s">
        <v>942</v>
      </c>
      <c r="C488" s="76" t="s">
        <v>766</v>
      </c>
      <c r="D488" s="76" t="s">
        <v>688</v>
      </c>
      <c r="E488" s="76" t="s">
        <v>943</v>
      </c>
      <c r="F488" s="76" t="s">
        <v>106</v>
      </c>
      <c r="G488" s="76" t="s">
        <v>84</v>
      </c>
      <c r="H488" s="76" t="s">
        <v>764</v>
      </c>
      <c r="I488" s="76" t="s">
        <v>24</v>
      </c>
      <c r="J488" s="76" t="s">
        <v>24</v>
      </c>
      <c r="K488" s="75" t="s">
        <v>944</v>
      </c>
      <c r="L488" s="75" t="s">
        <v>24</v>
      </c>
      <c r="M488" s="77">
        <v>0</v>
      </c>
      <c r="N488" s="78">
        <v>200</v>
      </c>
      <c r="O488" s="79">
        <v>200</v>
      </c>
      <c r="P488" s="80">
        <f t="shared" si="75"/>
        <v>0</v>
      </c>
      <c r="Q488" s="81">
        <f t="shared" si="73"/>
        <v>100</v>
      </c>
    </row>
    <row r="489" spans="1:17" s="1" customFormat="1" ht="27" outlineLevel="1" x14ac:dyDescent="0.25">
      <c r="A489" s="111">
        <f t="shared" si="76"/>
        <v>486</v>
      </c>
      <c r="B489" s="82" t="s">
        <v>945</v>
      </c>
      <c r="C489" s="76" t="s">
        <v>766</v>
      </c>
      <c r="D489" s="76" t="s">
        <v>688</v>
      </c>
      <c r="E489" s="76" t="s">
        <v>946</v>
      </c>
      <c r="F489" s="76" t="s">
        <v>106</v>
      </c>
      <c r="G489" s="76" t="s">
        <v>84</v>
      </c>
      <c r="H489" s="76" t="s">
        <v>764</v>
      </c>
      <c r="I489" s="76" t="s">
        <v>24</v>
      </c>
      <c r="J489" s="76" t="s">
        <v>24</v>
      </c>
      <c r="K489" s="75" t="s">
        <v>947</v>
      </c>
      <c r="L489" s="75" t="s">
        <v>24</v>
      </c>
      <c r="M489" s="77">
        <v>0</v>
      </c>
      <c r="N489" s="78">
        <v>200</v>
      </c>
      <c r="O489" s="79">
        <v>200</v>
      </c>
      <c r="P489" s="80">
        <f t="shared" si="75"/>
        <v>0</v>
      </c>
      <c r="Q489" s="81">
        <f t="shared" si="73"/>
        <v>100</v>
      </c>
    </row>
    <row r="490" spans="1:17" s="1" customFormat="1" ht="27" outlineLevel="1" x14ac:dyDescent="0.25">
      <c r="A490" s="111">
        <f t="shared" si="76"/>
        <v>487</v>
      </c>
      <c r="B490" s="82" t="s">
        <v>948</v>
      </c>
      <c r="C490" s="76" t="s">
        <v>766</v>
      </c>
      <c r="D490" s="76" t="s">
        <v>688</v>
      </c>
      <c r="E490" s="76" t="s">
        <v>949</v>
      </c>
      <c r="F490" s="76" t="s">
        <v>106</v>
      </c>
      <c r="G490" s="76" t="s">
        <v>84</v>
      </c>
      <c r="H490" s="76" t="s">
        <v>764</v>
      </c>
      <c r="I490" s="76" t="s">
        <v>24</v>
      </c>
      <c r="J490" s="76" t="s">
        <v>24</v>
      </c>
      <c r="K490" s="75" t="s">
        <v>950</v>
      </c>
      <c r="L490" s="75" t="s">
        <v>24</v>
      </c>
      <c r="M490" s="77">
        <v>0</v>
      </c>
      <c r="N490" s="78">
        <v>200</v>
      </c>
      <c r="O490" s="79">
        <v>200</v>
      </c>
      <c r="P490" s="80">
        <f t="shared" si="75"/>
        <v>0</v>
      </c>
      <c r="Q490" s="81">
        <f t="shared" si="73"/>
        <v>100</v>
      </c>
    </row>
    <row r="491" spans="1:17" s="1" customFormat="1" ht="27" outlineLevel="1" x14ac:dyDescent="0.25">
      <c r="A491" s="111">
        <f t="shared" si="76"/>
        <v>488</v>
      </c>
      <c r="B491" s="82" t="s">
        <v>951</v>
      </c>
      <c r="C491" s="76" t="s">
        <v>766</v>
      </c>
      <c r="D491" s="76" t="s">
        <v>688</v>
      </c>
      <c r="E491" s="76" t="s">
        <v>521</v>
      </c>
      <c r="F491" s="76" t="s">
        <v>106</v>
      </c>
      <c r="G491" s="76" t="s">
        <v>84</v>
      </c>
      <c r="H491" s="76" t="s">
        <v>764</v>
      </c>
      <c r="I491" s="76" t="s">
        <v>24</v>
      </c>
      <c r="J491" s="76" t="s">
        <v>24</v>
      </c>
      <c r="K491" s="75" t="s">
        <v>952</v>
      </c>
      <c r="L491" s="75" t="s">
        <v>24</v>
      </c>
      <c r="M491" s="77">
        <v>0</v>
      </c>
      <c r="N491" s="78">
        <v>200</v>
      </c>
      <c r="O491" s="79">
        <v>200</v>
      </c>
      <c r="P491" s="80">
        <f t="shared" si="75"/>
        <v>0</v>
      </c>
      <c r="Q491" s="81">
        <f t="shared" si="73"/>
        <v>100</v>
      </c>
    </row>
    <row r="492" spans="1:17" s="1" customFormat="1" ht="27" outlineLevel="1" x14ac:dyDescent="0.25">
      <c r="A492" s="111">
        <f t="shared" si="76"/>
        <v>489</v>
      </c>
      <c r="B492" s="82" t="s">
        <v>953</v>
      </c>
      <c r="C492" s="76" t="s">
        <v>766</v>
      </c>
      <c r="D492" s="76" t="s">
        <v>688</v>
      </c>
      <c r="E492" s="76" t="s">
        <v>954</v>
      </c>
      <c r="F492" s="76" t="s">
        <v>546</v>
      </c>
      <c r="G492" s="76" t="s">
        <v>84</v>
      </c>
      <c r="H492" s="76" t="s">
        <v>764</v>
      </c>
      <c r="I492" s="76" t="s">
        <v>24</v>
      </c>
      <c r="J492" s="76" t="s">
        <v>24</v>
      </c>
      <c r="K492" s="75" t="s">
        <v>955</v>
      </c>
      <c r="L492" s="75" t="s">
        <v>24</v>
      </c>
      <c r="M492" s="77">
        <v>0</v>
      </c>
      <c r="N492" s="78">
        <v>200</v>
      </c>
      <c r="O492" s="79">
        <v>200</v>
      </c>
      <c r="P492" s="80">
        <f t="shared" si="75"/>
        <v>0</v>
      </c>
      <c r="Q492" s="81">
        <f t="shared" ref="Q492:Q555" si="77">O492/N492*100</f>
        <v>100</v>
      </c>
    </row>
    <row r="493" spans="1:17" s="1" customFormat="1" ht="13.5" outlineLevel="1" x14ac:dyDescent="0.25">
      <c r="A493" s="110">
        <f t="shared" si="76"/>
        <v>490</v>
      </c>
      <c r="B493" s="75" t="s">
        <v>956</v>
      </c>
      <c r="C493" s="76" t="s">
        <v>766</v>
      </c>
      <c r="D493" s="76" t="s">
        <v>688</v>
      </c>
      <c r="E493" s="76" t="s">
        <v>957</v>
      </c>
      <c r="F493" s="76" t="s">
        <v>958</v>
      </c>
      <c r="G493" s="76" t="s">
        <v>84</v>
      </c>
      <c r="H493" s="76" t="s">
        <v>764</v>
      </c>
      <c r="I493" s="76" t="s">
        <v>24</v>
      </c>
      <c r="J493" s="76" t="s">
        <v>24</v>
      </c>
      <c r="K493" s="75" t="s">
        <v>959</v>
      </c>
      <c r="L493" s="75" t="s">
        <v>24</v>
      </c>
      <c r="M493" s="77">
        <v>0</v>
      </c>
      <c r="N493" s="78">
        <v>200</v>
      </c>
      <c r="O493" s="79">
        <v>200</v>
      </c>
      <c r="P493" s="80">
        <f t="shared" si="75"/>
        <v>0</v>
      </c>
      <c r="Q493" s="81">
        <f t="shared" si="77"/>
        <v>100</v>
      </c>
    </row>
    <row r="494" spans="1:17" s="1" customFormat="1" ht="27" outlineLevel="1" x14ac:dyDescent="0.25">
      <c r="A494" s="111">
        <f t="shared" si="76"/>
        <v>491</v>
      </c>
      <c r="B494" s="82" t="s">
        <v>960</v>
      </c>
      <c r="C494" s="76" t="s">
        <v>766</v>
      </c>
      <c r="D494" s="76" t="s">
        <v>688</v>
      </c>
      <c r="E494" s="76" t="s">
        <v>961</v>
      </c>
      <c r="F494" s="76" t="s">
        <v>962</v>
      </c>
      <c r="G494" s="76" t="s">
        <v>84</v>
      </c>
      <c r="H494" s="76" t="s">
        <v>764</v>
      </c>
      <c r="I494" s="76" t="s">
        <v>24</v>
      </c>
      <c r="J494" s="76" t="s">
        <v>24</v>
      </c>
      <c r="K494" s="75" t="s">
        <v>963</v>
      </c>
      <c r="L494" s="75" t="s">
        <v>24</v>
      </c>
      <c r="M494" s="77">
        <v>0</v>
      </c>
      <c r="N494" s="78">
        <v>105</v>
      </c>
      <c r="O494" s="79">
        <v>105</v>
      </c>
      <c r="P494" s="80">
        <f t="shared" ref="P494:P497" si="78">O494-N494</f>
        <v>0</v>
      </c>
      <c r="Q494" s="81">
        <f t="shared" si="77"/>
        <v>100</v>
      </c>
    </row>
    <row r="495" spans="1:17" s="1" customFormat="1" ht="27" outlineLevel="1" x14ac:dyDescent="0.25">
      <c r="A495" s="111">
        <f t="shared" si="76"/>
        <v>492</v>
      </c>
      <c r="B495" s="82" t="s">
        <v>964</v>
      </c>
      <c r="C495" s="76" t="s">
        <v>766</v>
      </c>
      <c r="D495" s="76" t="s">
        <v>688</v>
      </c>
      <c r="E495" s="76" t="s">
        <v>965</v>
      </c>
      <c r="F495" s="76" t="s">
        <v>962</v>
      </c>
      <c r="G495" s="76" t="s">
        <v>84</v>
      </c>
      <c r="H495" s="76" t="s">
        <v>764</v>
      </c>
      <c r="I495" s="76" t="s">
        <v>24</v>
      </c>
      <c r="J495" s="76" t="s">
        <v>24</v>
      </c>
      <c r="K495" s="75" t="s">
        <v>966</v>
      </c>
      <c r="L495" s="75" t="s">
        <v>24</v>
      </c>
      <c r="M495" s="77">
        <v>0</v>
      </c>
      <c r="N495" s="78">
        <v>175</v>
      </c>
      <c r="O495" s="79">
        <v>175</v>
      </c>
      <c r="P495" s="80">
        <f t="shared" si="78"/>
        <v>0</v>
      </c>
      <c r="Q495" s="81">
        <f t="shared" si="77"/>
        <v>100</v>
      </c>
    </row>
    <row r="496" spans="1:17" s="1" customFormat="1" ht="27" outlineLevel="1" x14ac:dyDescent="0.25">
      <c r="A496" s="111">
        <f t="shared" si="76"/>
        <v>493</v>
      </c>
      <c r="B496" s="82" t="s">
        <v>967</v>
      </c>
      <c r="C496" s="76" t="s">
        <v>766</v>
      </c>
      <c r="D496" s="76" t="s">
        <v>688</v>
      </c>
      <c r="E496" s="76" t="s">
        <v>576</v>
      </c>
      <c r="F496" s="76" t="s">
        <v>968</v>
      </c>
      <c r="G496" s="76" t="s">
        <v>84</v>
      </c>
      <c r="H496" s="76" t="s">
        <v>764</v>
      </c>
      <c r="I496" s="76" t="s">
        <v>24</v>
      </c>
      <c r="J496" s="76" t="s">
        <v>24</v>
      </c>
      <c r="K496" s="75" t="s">
        <v>969</v>
      </c>
      <c r="L496" s="75" t="s">
        <v>24</v>
      </c>
      <c r="M496" s="77">
        <v>0</v>
      </c>
      <c r="N496" s="78">
        <v>112</v>
      </c>
      <c r="O496" s="79">
        <v>112</v>
      </c>
      <c r="P496" s="80">
        <f t="shared" si="78"/>
        <v>0</v>
      </c>
      <c r="Q496" s="81">
        <f t="shared" si="77"/>
        <v>100</v>
      </c>
    </row>
    <row r="497" spans="1:18" s="1" customFormat="1" ht="27" outlineLevel="1" x14ac:dyDescent="0.25">
      <c r="A497" s="111">
        <f t="shared" si="76"/>
        <v>494</v>
      </c>
      <c r="B497" s="82" t="s">
        <v>970</v>
      </c>
      <c r="C497" s="76" t="s">
        <v>766</v>
      </c>
      <c r="D497" s="76" t="s">
        <v>688</v>
      </c>
      <c r="E497" s="76" t="s">
        <v>971</v>
      </c>
      <c r="F497" s="76" t="s">
        <v>968</v>
      </c>
      <c r="G497" s="76" t="s">
        <v>84</v>
      </c>
      <c r="H497" s="76" t="s">
        <v>764</v>
      </c>
      <c r="I497" s="76" t="s">
        <v>24</v>
      </c>
      <c r="J497" s="76" t="s">
        <v>24</v>
      </c>
      <c r="K497" s="75" t="s">
        <v>972</v>
      </c>
      <c r="L497" s="75" t="s">
        <v>24</v>
      </c>
      <c r="M497" s="77">
        <v>0</v>
      </c>
      <c r="N497" s="78">
        <v>200</v>
      </c>
      <c r="O497" s="79">
        <v>200</v>
      </c>
      <c r="P497" s="80">
        <f t="shared" si="78"/>
        <v>0</v>
      </c>
      <c r="Q497" s="81">
        <f t="shared" si="77"/>
        <v>100</v>
      </c>
    </row>
    <row r="498" spans="1:18" s="40" customFormat="1" ht="13.5" x14ac:dyDescent="0.25">
      <c r="A498" s="122">
        <f t="shared" si="76"/>
        <v>495</v>
      </c>
      <c r="B498" s="84" t="s">
        <v>973</v>
      </c>
      <c r="C498" s="85">
        <v>236650</v>
      </c>
      <c r="D498" s="85">
        <v>20</v>
      </c>
      <c r="E498" s="85"/>
      <c r="F498" s="85"/>
      <c r="G498" s="85"/>
      <c r="H498" s="85" t="s">
        <v>974</v>
      </c>
      <c r="I498" s="85"/>
      <c r="J498" s="85"/>
      <c r="K498" s="86"/>
      <c r="L498" s="86"/>
      <c r="M498" s="87">
        <f>SUM(M499:M510)</f>
        <v>2400</v>
      </c>
      <c r="N498" s="87">
        <f t="shared" ref="N498:P498" si="79">SUM(N499:N510)</f>
        <v>3494</v>
      </c>
      <c r="O498" s="87">
        <f t="shared" si="79"/>
        <v>1636</v>
      </c>
      <c r="P498" s="46">
        <f t="shared" si="79"/>
        <v>-1858</v>
      </c>
      <c r="Q498" s="44">
        <f t="shared" si="77"/>
        <v>46.823125357756155</v>
      </c>
      <c r="R498" s="39"/>
    </row>
    <row r="499" spans="1:18" s="1" customFormat="1" ht="13.5" outlineLevel="1" x14ac:dyDescent="0.25">
      <c r="A499" s="110">
        <f t="shared" si="76"/>
        <v>496</v>
      </c>
      <c r="B499" s="75" t="s">
        <v>975</v>
      </c>
      <c r="C499" s="76" t="s">
        <v>766</v>
      </c>
      <c r="D499" s="76" t="s">
        <v>688</v>
      </c>
      <c r="E499" s="76" t="s">
        <v>24</v>
      </c>
      <c r="F499" s="76" t="s">
        <v>106</v>
      </c>
      <c r="G499" s="76" t="s">
        <v>466</v>
      </c>
      <c r="H499" s="76" t="s">
        <v>974</v>
      </c>
      <c r="I499" s="76" t="s">
        <v>24</v>
      </c>
      <c r="J499" s="76" t="s">
        <v>24</v>
      </c>
      <c r="K499" s="75"/>
      <c r="L499" s="75" t="s">
        <v>24</v>
      </c>
      <c r="M499" s="77">
        <v>2400</v>
      </c>
      <c r="N499" s="78">
        <v>1858</v>
      </c>
      <c r="O499" s="79">
        <v>0</v>
      </c>
      <c r="P499" s="80">
        <f t="shared" ref="P499:P510" si="80">O499-N499</f>
        <v>-1858</v>
      </c>
      <c r="Q499" s="81">
        <f t="shared" si="77"/>
        <v>0</v>
      </c>
    </row>
    <row r="500" spans="1:18" s="1" customFormat="1" ht="27" outlineLevel="1" x14ac:dyDescent="0.25">
      <c r="A500" s="111">
        <f t="shared" si="76"/>
        <v>497</v>
      </c>
      <c r="B500" s="82" t="s">
        <v>976</v>
      </c>
      <c r="C500" s="76" t="s">
        <v>766</v>
      </c>
      <c r="D500" s="76" t="s">
        <v>688</v>
      </c>
      <c r="E500" s="76" t="s">
        <v>24</v>
      </c>
      <c r="F500" s="76" t="s">
        <v>665</v>
      </c>
      <c r="G500" s="76" t="s">
        <v>691</v>
      </c>
      <c r="H500" s="76" t="s">
        <v>974</v>
      </c>
      <c r="I500" s="76" t="s">
        <v>24</v>
      </c>
      <c r="J500" s="76" t="s">
        <v>24</v>
      </c>
      <c r="K500" s="75" t="s">
        <v>977</v>
      </c>
      <c r="L500" s="75" t="s">
        <v>24</v>
      </c>
      <c r="M500" s="77">
        <v>0</v>
      </c>
      <c r="N500" s="78">
        <v>200</v>
      </c>
      <c r="O500" s="79">
        <v>200</v>
      </c>
      <c r="P500" s="80">
        <f t="shared" si="80"/>
        <v>0</v>
      </c>
      <c r="Q500" s="81">
        <f t="shared" si="77"/>
        <v>100</v>
      </c>
    </row>
    <row r="501" spans="1:18" s="1" customFormat="1" ht="27" outlineLevel="1" x14ac:dyDescent="0.25">
      <c r="A501" s="111">
        <f t="shared" si="76"/>
        <v>498</v>
      </c>
      <c r="B501" s="82" t="s">
        <v>978</v>
      </c>
      <c r="C501" s="76" t="s">
        <v>766</v>
      </c>
      <c r="D501" s="76" t="s">
        <v>688</v>
      </c>
      <c r="E501" s="76" t="s">
        <v>24</v>
      </c>
      <c r="F501" s="76" t="s">
        <v>665</v>
      </c>
      <c r="G501" s="76" t="s">
        <v>691</v>
      </c>
      <c r="H501" s="76" t="s">
        <v>974</v>
      </c>
      <c r="I501" s="76" t="s">
        <v>24</v>
      </c>
      <c r="J501" s="76" t="s">
        <v>24</v>
      </c>
      <c r="K501" s="75" t="s">
        <v>979</v>
      </c>
      <c r="L501" s="75" t="s">
        <v>24</v>
      </c>
      <c r="M501" s="77">
        <v>0</v>
      </c>
      <c r="N501" s="78">
        <v>200</v>
      </c>
      <c r="O501" s="79">
        <v>200</v>
      </c>
      <c r="P501" s="80">
        <f t="shared" si="80"/>
        <v>0</v>
      </c>
      <c r="Q501" s="81">
        <f t="shared" si="77"/>
        <v>100</v>
      </c>
    </row>
    <row r="502" spans="1:18" s="1" customFormat="1" ht="13.5" outlineLevel="1" x14ac:dyDescent="0.25">
      <c r="A502" s="110">
        <f t="shared" si="76"/>
        <v>499</v>
      </c>
      <c r="B502" s="75" t="s">
        <v>980</v>
      </c>
      <c r="C502" s="76" t="s">
        <v>766</v>
      </c>
      <c r="D502" s="76" t="s">
        <v>688</v>
      </c>
      <c r="E502" s="76" t="s">
        <v>24</v>
      </c>
      <c r="F502" s="76" t="s">
        <v>665</v>
      </c>
      <c r="G502" s="76" t="s">
        <v>691</v>
      </c>
      <c r="H502" s="76" t="s">
        <v>974</v>
      </c>
      <c r="I502" s="76" t="s">
        <v>24</v>
      </c>
      <c r="J502" s="76" t="s">
        <v>24</v>
      </c>
      <c r="K502" s="75" t="s">
        <v>981</v>
      </c>
      <c r="L502" s="75" t="s">
        <v>24</v>
      </c>
      <c r="M502" s="77">
        <v>0</v>
      </c>
      <c r="N502" s="78">
        <v>140</v>
      </c>
      <c r="O502" s="79">
        <v>140</v>
      </c>
      <c r="P502" s="80">
        <f t="shared" si="80"/>
        <v>0</v>
      </c>
      <c r="Q502" s="81">
        <f t="shared" si="77"/>
        <v>100</v>
      </c>
    </row>
    <row r="503" spans="1:18" s="1" customFormat="1" ht="27" outlineLevel="1" x14ac:dyDescent="0.25">
      <c r="A503" s="111">
        <f t="shared" si="76"/>
        <v>500</v>
      </c>
      <c r="B503" s="82" t="s">
        <v>982</v>
      </c>
      <c r="C503" s="76" t="s">
        <v>766</v>
      </c>
      <c r="D503" s="76" t="s">
        <v>688</v>
      </c>
      <c r="E503" s="76" t="s">
        <v>24</v>
      </c>
      <c r="F503" s="76" t="s">
        <v>665</v>
      </c>
      <c r="G503" s="76" t="s">
        <v>691</v>
      </c>
      <c r="H503" s="76" t="s">
        <v>974</v>
      </c>
      <c r="I503" s="76" t="s">
        <v>24</v>
      </c>
      <c r="J503" s="76" t="s">
        <v>24</v>
      </c>
      <c r="K503" s="75" t="s">
        <v>983</v>
      </c>
      <c r="L503" s="75" t="s">
        <v>24</v>
      </c>
      <c r="M503" s="77">
        <v>0</v>
      </c>
      <c r="N503" s="78">
        <v>57</v>
      </c>
      <c r="O503" s="79">
        <v>57</v>
      </c>
      <c r="P503" s="80">
        <f t="shared" si="80"/>
        <v>0</v>
      </c>
      <c r="Q503" s="81">
        <f t="shared" si="77"/>
        <v>100</v>
      </c>
    </row>
    <row r="504" spans="1:18" s="1" customFormat="1" ht="27" outlineLevel="1" x14ac:dyDescent="0.25">
      <c r="A504" s="111">
        <f t="shared" si="76"/>
        <v>501</v>
      </c>
      <c r="B504" s="82" t="s">
        <v>984</v>
      </c>
      <c r="C504" s="76" t="s">
        <v>766</v>
      </c>
      <c r="D504" s="76" t="s">
        <v>688</v>
      </c>
      <c r="E504" s="76" t="s">
        <v>24</v>
      </c>
      <c r="F504" s="76" t="s">
        <v>665</v>
      </c>
      <c r="G504" s="76" t="s">
        <v>691</v>
      </c>
      <c r="H504" s="76" t="s">
        <v>974</v>
      </c>
      <c r="I504" s="76" t="s">
        <v>24</v>
      </c>
      <c r="J504" s="76" t="s">
        <v>24</v>
      </c>
      <c r="K504" s="75" t="s">
        <v>985</v>
      </c>
      <c r="L504" s="75" t="s">
        <v>24</v>
      </c>
      <c r="M504" s="77">
        <v>0</v>
      </c>
      <c r="N504" s="78">
        <v>200</v>
      </c>
      <c r="O504" s="79">
        <v>200</v>
      </c>
      <c r="P504" s="80">
        <f t="shared" si="80"/>
        <v>0</v>
      </c>
      <c r="Q504" s="81">
        <f t="shared" si="77"/>
        <v>100</v>
      </c>
    </row>
    <row r="505" spans="1:18" s="1" customFormat="1" ht="27" outlineLevel="1" x14ac:dyDescent="0.25">
      <c r="A505" s="111">
        <f t="shared" si="76"/>
        <v>502</v>
      </c>
      <c r="B505" s="82" t="s">
        <v>986</v>
      </c>
      <c r="C505" s="76" t="s">
        <v>766</v>
      </c>
      <c r="D505" s="76" t="s">
        <v>688</v>
      </c>
      <c r="E505" s="76" t="s">
        <v>24</v>
      </c>
      <c r="F505" s="76" t="s">
        <v>665</v>
      </c>
      <c r="G505" s="76" t="s">
        <v>691</v>
      </c>
      <c r="H505" s="76" t="s">
        <v>974</v>
      </c>
      <c r="I505" s="76" t="s">
        <v>24</v>
      </c>
      <c r="J505" s="76" t="s">
        <v>24</v>
      </c>
      <c r="K505" s="75" t="s">
        <v>987</v>
      </c>
      <c r="L505" s="75" t="s">
        <v>24</v>
      </c>
      <c r="M505" s="77">
        <v>0</v>
      </c>
      <c r="N505" s="78">
        <v>200</v>
      </c>
      <c r="O505" s="79">
        <v>200</v>
      </c>
      <c r="P505" s="80">
        <f t="shared" si="80"/>
        <v>0</v>
      </c>
      <c r="Q505" s="81">
        <f t="shared" si="77"/>
        <v>100</v>
      </c>
    </row>
    <row r="506" spans="1:18" s="1" customFormat="1" ht="27" outlineLevel="1" x14ac:dyDescent="0.25">
      <c r="A506" s="111">
        <f t="shared" si="76"/>
        <v>503</v>
      </c>
      <c r="B506" s="82" t="s">
        <v>988</v>
      </c>
      <c r="C506" s="76" t="s">
        <v>766</v>
      </c>
      <c r="D506" s="76" t="s">
        <v>688</v>
      </c>
      <c r="E506" s="76" t="s">
        <v>24</v>
      </c>
      <c r="F506" s="76" t="s">
        <v>665</v>
      </c>
      <c r="G506" s="76" t="s">
        <v>691</v>
      </c>
      <c r="H506" s="76" t="s">
        <v>974</v>
      </c>
      <c r="I506" s="76" t="s">
        <v>24</v>
      </c>
      <c r="J506" s="76" t="s">
        <v>24</v>
      </c>
      <c r="K506" s="75" t="s">
        <v>989</v>
      </c>
      <c r="L506" s="75" t="s">
        <v>24</v>
      </c>
      <c r="M506" s="77">
        <v>0</v>
      </c>
      <c r="N506" s="78">
        <v>169</v>
      </c>
      <c r="O506" s="79">
        <v>169</v>
      </c>
      <c r="P506" s="80">
        <f t="shared" si="80"/>
        <v>0</v>
      </c>
      <c r="Q506" s="81">
        <f t="shared" si="77"/>
        <v>100</v>
      </c>
    </row>
    <row r="507" spans="1:18" s="1" customFormat="1" ht="27" outlineLevel="1" x14ac:dyDescent="0.25">
      <c r="A507" s="111">
        <f t="shared" si="76"/>
        <v>504</v>
      </c>
      <c r="B507" s="82" t="s">
        <v>990</v>
      </c>
      <c r="C507" s="76" t="s">
        <v>766</v>
      </c>
      <c r="D507" s="76" t="s">
        <v>688</v>
      </c>
      <c r="E507" s="76" t="s">
        <v>24</v>
      </c>
      <c r="F507" s="76" t="s">
        <v>665</v>
      </c>
      <c r="G507" s="76" t="s">
        <v>691</v>
      </c>
      <c r="H507" s="76" t="s">
        <v>974</v>
      </c>
      <c r="I507" s="76" t="s">
        <v>24</v>
      </c>
      <c r="J507" s="76" t="s">
        <v>24</v>
      </c>
      <c r="K507" s="75" t="s">
        <v>991</v>
      </c>
      <c r="L507" s="75" t="s">
        <v>24</v>
      </c>
      <c r="M507" s="77">
        <v>0</v>
      </c>
      <c r="N507" s="78">
        <v>80</v>
      </c>
      <c r="O507" s="79">
        <v>80</v>
      </c>
      <c r="P507" s="80">
        <f t="shared" si="80"/>
        <v>0</v>
      </c>
      <c r="Q507" s="81">
        <f t="shared" si="77"/>
        <v>100</v>
      </c>
    </row>
    <row r="508" spans="1:18" s="1" customFormat="1" ht="27" outlineLevel="1" x14ac:dyDescent="0.25">
      <c r="A508" s="111">
        <f t="shared" si="76"/>
        <v>505</v>
      </c>
      <c r="B508" s="82" t="s">
        <v>992</v>
      </c>
      <c r="C508" s="76" t="s">
        <v>766</v>
      </c>
      <c r="D508" s="76" t="s">
        <v>688</v>
      </c>
      <c r="E508" s="76" t="s">
        <v>24</v>
      </c>
      <c r="F508" s="76" t="s">
        <v>665</v>
      </c>
      <c r="G508" s="76" t="s">
        <v>691</v>
      </c>
      <c r="H508" s="76" t="s">
        <v>974</v>
      </c>
      <c r="I508" s="76" t="s">
        <v>24</v>
      </c>
      <c r="J508" s="76" t="s">
        <v>24</v>
      </c>
      <c r="K508" s="75" t="s">
        <v>993</v>
      </c>
      <c r="L508" s="75" t="s">
        <v>24</v>
      </c>
      <c r="M508" s="77">
        <v>0</v>
      </c>
      <c r="N508" s="78">
        <v>200</v>
      </c>
      <c r="O508" s="79">
        <v>200</v>
      </c>
      <c r="P508" s="80">
        <f t="shared" si="80"/>
        <v>0</v>
      </c>
      <c r="Q508" s="81">
        <f t="shared" si="77"/>
        <v>100</v>
      </c>
    </row>
    <row r="509" spans="1:18" s="1" customFormat="1" ht="27" outlineLevel="1" x14ac:dyDescent="0.25">
      <c r="A509" s="111">
        <f t="shared" si="76"/>
        <v>506</v>
      </c>
      <c r="B509" s="82" t="s">
        <v>994</v>
      </c>
      <c r="C509" s="76" t="s">
        <v>766</v>
      </c>
      <c r="D509" s="76" t="s">
        <v>688</v>
      </c>
      <c r="E509" s="76" t="s">
        <v>24</v>
      </c>
      <c r="F509" s="76" t="s">
        <v>665</v>
      </c>
      <c r="G509" s="76" t="s">
        <v>691</v>
      </c>
      <c r="H509" s="76" t="s">
        <v>974</v>
      </c>
      <c r="I509" s="76" t="s">
        <v>24</v>
      </c>
      <c r="J509" s="76" t="s">
        <v>24</v>
      </c>
      <c r="K509" s="75" t="s">
        <v>995</v>
      </c>
      <c r="L509" s="75" t="s">
        <v>24</v>
      </c>
      <c r="M509" s="77">
        <v>0</v>
      </c>
      <c r="N509" s="78">
        <v>77</v>
      </c>
      <c r="O509" s="79">
        <v>77</v>
      </c>
      <c r="P509" s="80">
        <f t="shared" si="80"/>
        <v>0</v>
      </c>
      <c r="Q509" s="81">
        <f t="shared" si="77"/>
        <v>100</v>
      </c>
    </row>
    <row r="510" spans="1:18" s="1" customFormat="1" ht="27" outlineLevel="1" x14ac:dyDescent="0.25">
      <c r="A510" s="111">
        <f t="shared" si="76"/>
        <v>507</v>
      </c>
      <c r="B510" s="82" t="s">
        <v>996</v>
      </c>
      <c r="C510" s="76" t="s">
        <v>766</v>
      </c>
      <c r="D510" s="76" t="s">
        <v>688</v>
      </c>
      <c r="E510" s="76" t="s">
        <v>24</v>
      </c>
      <c r="F510" s="76" t="s">
        <v>665</v>
      </c>
      <c r="G510" s="76" t="s">
        <v>691</v>
      </c>
      <c r="H510" s="76" t="s">
        <v>974</v>
      </c>
      <c r="I510" s="76" t="s">
        <v>24</v>
      </c>
      <c r="J510" s="76" t="s">
        <v>24</v>
      </c>
      <c r="K510" s="75" t="s">
        <v>997</v>
      </c>
      <c r="L510" s="75" t="s">
        <v>24</v>
      </c>
      <c r="M510" s="77">
        <v>0</v>
      </c>
      <c r="N510" s="78">
        <v>113</v>
      </c>
      <c r="O510" s="79">
        <v>113</v>
      </c>
      <c r="P510" s="80">
        <f t="shared" si="80"/>
        <v>0</v>
      </c>
      <c r="Q510" s="81">
        <f t="shared" si="77"/>
        <v>100</v>
      </c>
    </row>
    <row r="511" spans="1:18" s="40" customFormat="1" ht="26.25" x14ac:dyDescent="0.25">
      <c r="A511" s="124">
        <f t="shared" si="76"/>
        <v>508</v>
      </c>
      <c r="B511" s="93" t="s">
        <v>998</v>
      </c>
      <c r="C511" s="85">
        <v>236650</v>
      </c>
      <c r="D511" s="85">
        <v>2004</v>
      </c>
      <c r="E511" s="85"/>
      <c r="F511" s="85"/>
      <c r="G511" s="85"/>
      <c r="H511" s="85" t="s">
        <v>999</v>
      </c>
      <c r="I511" s="85"/>
      <c r="J511" s="85"/>
      <c r="K511" s="86"/>
      <c r="L511" s="86"/>
      <c r="M511" s="87">
        <f>SUM(M512:M567)</f>
        <v>20000</v>
      </c>
      <c r="N511" s="87">
        <f>SUM(N512:N567)</f>
        <v>16772</v>
      </c>
      <c r="O511" s="87">
        <f>SUM(O512:O567)</f>
        <v>16440</v>
      </c>
      <c r="P511" s="46">
        <f>SUM(P512:P567)</f>
        <v>-332</v>
      </c>
      <c r="Q511" s="44">
        <f t="shared" si="77"/>
        <v>98.020510374433584</v>
      </c>
      <c r="R511" s="39"/>
    </row>
    <row r="512" spans="1:18" s="1" customFormat="1" ht="27" outlineLevel="1" x14ac:dyDescent="0.25">
      <c r="A512" s="111">
        <f t="shared" si="76"/>
        <v>509</v>
      </c>
      <c r="B512" s="82" t="s">
        <v>1000</v>
      </c>
      <c r="C512" s="76" t="s">
        <v>766</v>
      </c>
      <c r="D512" s="76" t="s">
        <v>771</v>
      </c>
      <c r="E512" s="76" t="s">
        <v>24</v>
      </c>
      <c r="F512" s="76" t="s">
        <v>94</v>
      </c>
      <c r="G512" s="76" t="s">
        <v>466</v>
      </c>
      <c r="H512" s="76" t="s">
        <v>999</v>
      </c>
      <c r="I512" s="76" t="s">
        <v>24</v>
      </c>
      <c r="J512" s="76" t="s">
        <v>24</v>
      </c>
      <c r="K512" s="75"/>
      <c r="L512" s="75" t="s">
        <v>24</v>
      </c>
      <c r="M512" s="77">
        <v>20000</v>
      </c>
      <c r="N512" s="78">
        <v>0</v>
      </c>
      <c r="O512" s="79">
        <v>0</v>
      </c>
      <c r="P512" s="80">
        <f t="shared" ref="P512:P567" si="81">O512-N512</f>
        <v>0</v>
      </c>
      <c r="Q512" s="83" t="s">
        <v>107</v>
      </c>
    </row>
    <row r="513" spans="1:17" s="1" customFormat="1" ht="27" outlineLevel="1" x14ac:dyDescent="0.25">
      <c r="A513" s="111">
        <f t="shared" si="76"/>
        <v>510</v>
      </c>
      <c r="B513" s="82" t="s">
        <v>1001</v>
      </c>
      <c r="C513" s="76" t="s">
        <v>766</v>
      </c>
      <c r="D513" s="76" t="s">
        <v>771</v>
      </c>
      <c r="E513" s="76" t="s">
        <v>731</v>
      </c>
      <c r="F513" s="76" t="s">
        <v>1002</v>
      </c>
      <c r="G513" s="76" t="s">
        <v>84</v>
      </c>
      <c r="H513" s="76" t="s">
        <v>999</v>
      </c>
      <c r="I513" s="76" t="s">
        <v>24</v>
      </c>
      <c r="J513" s="76" t="s">
        <v>24</v>
      </c>
      <c r="K513" s="75" t="s">
        <v>1003</v>
      </c>
      <c r="L513" s="75" t="s">
        <v>24</v>
      </c>
      <c r="M513" s="77">
        <v>0</v>
      </c>
      <c r="N513" s="78">
        <v>67</v>
      </c>
      <c r="O513" s="79">
        <v>64</v>
      </c>
      <c r="P513" s="80">
        <f t="shared" si="81"/>
        <v>-3</v>
      </c>
      <c r="Q513" s="81">
        <f t="shared" si="77"/>
        <v>95.522388059701484</v>
      </c>
    </row>
    <row r="514" spans="1:17" s="1" customFormat="1" ht="27" outlineLevel="1" x14ac:dyDescent="0.25">
      <c r="A514" s="111">
        <f t="shared" si="76"/>
        <v>511</v>
      </c>
      <c r="B514" s="82" t="s">
        <v>1004</v>
      </c>
      <c r="C514" s="76" t="s">
        <v>766</v>
      </c>
      <c r="D514" s="76" t="s">
        <v>771</v>
      </c>
      <c r="E514" s="76" t="s">
        <v>1005</v>
      </c>
      <c r="F514" s="76" t="s">
        <v>1002</v>
      </c>
      <c r="G514" s="76" t="s">
        <v>84</v>
      </c>
      <c r="H514" s="76" t="s">
        <v>999</v>
      </c>
      <c r="I514" s="76" t="s">
        <v>24</v>
      </c>
      <c r="J514" s="76" t="s">
        <v>24</v>
      </c>
      <c r="K514" s="75" t="s">
        <v>1006</v>
      </c>
      <c r="L514" s="75" t="s">
        <v>24</v>
      </c>
      <c r="M514" s="77">
        <v>0</v>
      </c>
      <c r="N514" s="78">
        <v>200</v>
      </c>
      <c r="O514" s="79">
        <v>200</v>
      </c>
      <c r="P514" s="80">
        <f t="shared" si="81"/>
        <v>0</v>
      </c>
      <c r="Q514" s="81">
        <f t="shared" si="77"/>
        <v>100</v>
      </c>
    </row>
    <row r="515" spans="1:17" s="1" customFormat="1" ht="27" outlineLevel="1" x14ac:dyDescent="0.25">
      <c r="A515" s="111">
        <f t="shared" si="76"/>
        <v>512</v>
      </c>
      <c r="B515" s="82" t="s">
        <v>1007</v>
      </c>
      <c r="C515" s="76" t="s">
        <v>766</v>
      </c>
      <c r="D515" s="76" t="s">
        <v>771</v>
      </c>
      <c r="E515" s="76" t="s">
        <v>1008</v>
      </c>
      <c r="F515" s="76" t="s">
        <v>1002</v>
      </c>
      <c r="G515" s="76" t="s">
        <v>84</v>
      </c>
      <c r="H515" s="76" t="s">
        <v>999</v>
      </c>
      <c r="I515" s="76" t="s">
        <v>24</v>
      </c>
      <c r="J515" s="76" t="s">
        <v>24</v>
      </c>
      <c r="K515" s="75" t="s">
        <v>1009</v>
      </c>
      <c r="L515" s="75" t="s">
        <v>24</v>
      </c>
      <c r="M515" s="77">
        <v>0</v>
      </c>
      <c r="N515" s="78">
        <v>150</v>
      </c>
      <c r="O515" s="79">
        <v>150</v>
      </c>
      <c r="P515" s="80">
        <f t="shared" si="81"/>
        <v>0</v>
      </c>
      <c r="Q515" s="81">
        <f t="shared" si="77"/>
        <v>100</v>
      </c>
    </row>
    <row r="516" spans="1:17" s="1" customFormat="1" ht="27" outlineLevel="1" x14ac:dyDescent="0.25">
      <c r="A516" s="111">
        <f t="shared" si="76"/>
        <v>513</v>
      </c>
      <c r="B516" s="82" t="s">
        <v>1010</v>
      </c>
      <c r="C516" s="76" t="s">
        <v>766</v>
      </c>
      <c r="D516" s="76" t="s">
        <v>771</v>
      </c>
      <c r="E516" s="76" t="s">
        <v>1011</v>
      </c>
      <c r="F516" s="76" t="s">
        <v>1002</v>
      </c>
      <c r="G516" s="76" t="s">
        <v>84</v>
      </c>
      <c r="H516" s="76" t="s">
        <v>999</v>
      </c>
      <c r="I516" s="76" t="s">
        <v>24</v>
      </c>
      <c r="J516" s="76" t="s">
        <v>24</v>
      </c>
      <c r="K516" s="75" t="s">
        <v>1012</v>
      </c>
      <c r="L516" s="75" t="s">
        <v>24</v>
      </c>
      <c r="M516" s="77">
        <v>0</v>
      </c>
      <c r="N516" s="78">
        <v>200</v>
      </c>
      <c r="O516" s="79">
        <v>200</v>
      </c>
      <c r="P516" s="80">
        <f t="shared" si="81"/>
        <v>0</v>
      </c>
      <c r="Q516" s="81">
        <f t="shared" si="77"/>
        <v>100</v>
      </c>
    </row>
    <row r="517" spans="1:17" s="1" customFormat="1" ht="27" outlineLevel="1" x14ac:dyDescent="0.25">
      <c r="A517" s="111">
        <f t="shared" ref="A517:A580" si="82">1+A516</f>
        <v>514</v>
      </c>
      <c r="B517" s="82" t="s">
        <v>1013</v>
      </c>
      <c r="C517" s="76" t="s">
        <v>766</v>
      </c>
      <c r="D517" s="76" t="s">
        <v>771</v>
      </c>
      <c r="E517" s="76" t="s">
        <v>1014</v>
      </c>
      <c r="F517" s="76" t="s">
        <v>1002</v>
      </c>
      <c r="G517" s="76" t="s">
        <v>84</v>
      </c>
      <c r="H517" s="76" t="s">
        <v>999</v>
      </c>
      <c r="I517" s="76" t="s">
        <v>24</v>
      </c>
      <c r="J517" s="76" t="s">
        <v>24</v>
      </c>
      <c r="K517" s="75" t="s">
        <v>1015</v>
      </c>
      <c r="L517" s="75" t="s">
        <v>24</v>
      </c>
      <c r="M517" s="77">
        <v>0</v>
      </c>
      <c r="N517" s="78">
        <v>200</v>
      </c>
      <c r="O517" s="79">
        <v>200</v>
      </c>
      <c r="P517" s="80">
        <f t="shared" si="81"/>
        <v>0</v>
      </c>
      <c r="Q517" s="81">
        <f t="shared" si="77"/>
        <v>100</v>
      </c>
    </row>
    <row r="518" spans="1:17" s="1" customFormat="1" ht="27" outlineLevel="1" x14ac:dyDescent="0.25">
      <c r="A518" s="111">
        <f t="shared" si="82"/>
        <v>515</v>
      </c>
      <c r="B518" s="82" t="s">
        <v>1016</v>
      </c>
      <c r="C518" s="76" t="s">
        <v>766</v>
      </c>
      <c r="D518" s="76" t="s">
        <v>771</v>
      </c>
      <c r="E518" s="76" t="s">
        <v>615</v>
      </c>
      <c r="F518" s="76" t="s">
        <v>1002</v>
      </c>
      <c r="G518" s="76" t="s">
        <v>84</v>
      </c>
      <c r="H518" s="76" t="s">
        <v>999</v>
      </c>
      <c r="I518" s="76" t="s">
        <v>24</v>
      </c>
      <c r="J518" s="76" t="s">
        <v>24</v>
      </c>
      <c r="K518" s="75" t="s">
        <v>1017</v>
      </c>
      <c r="L518" s="75" t="s">
        <v>24</v>
      </c>
      <c r="M518" s="77">
        <v>0</v>
      </c>
      <c r="N518" s="78">
        <v>197</v>
      </c>
      <c r="O518" s="79">
        <v>197</v>
      </c>
      <c r="P518" s="80">
        <f t="shared" si="81"/>
        <v>0</v>
      </c>
      <c r="Q518" s="81">
        <f t="shared" si="77"/>
        <v>100</v>
      </c>
    </row>
    <row r="519" spans="1:17" s="1" customFormat="1" ht="27" outlineLevel="1" x14ac:dyDescent="0.25">
      <c r="A519" s="111">
        <f t="shared" si="82"/>
        <v>516</v>
      </c>
      <c r="B519" s="82" t="s">
        <v>1018</v>
      </c>
      <c r="C519" s="76" t="s">
        <v>766</v>
      </c>
      <c r="D519" s="76" t="s">
        <v>771</v>
      </c>
      <c r="E519" s="76" t="s">
        <v>563</v>
      </c>
      <c r="F519" s="76" t="s">
        <v>1002</v>
      </c>
      <c r="G519" s="76" t="s">
        <v>84</v>
      </c>
      <c r="H519" s="76" t="s">
        <v>999</v>
      </c>
      <c r="I519" s="76" t="s">
        <v>24</v>
      </c>
      <c r="J519" s="76" t="s">
        <v>24</v>
      </c>
      <c r="K519" s="75" t="s">
        <v>1019</v>
      </c>
      <c r="L519" s="75" t="s">
        <v>24</v>
      </c>
      <c r="M519" s="77">
        <v>0</v>
      </c>
      <c r="N519" s="78">
        <v>150</v>
      </c>
      <c r="O519" s="79">
        <v>150</v>
      </c>
      <c r="P519" s="80">
        <f t="shared" si="81"/>
        <v>0</v>
      </c>
      <c r="Q519" s="81">
        <f t="shared" si="77"/>
        <v>100</v>
      </c>
    </row>
    <row r="520" spans="1:17" s="1" customFormat="1" ht="27" outlineLevel="1" x14ac:dyDescent="0.25">
      <c r="A520" s="111">
        <f t="shared" si="82"/>
        <v>517</v>
      </c>
      <c r="B520" s="82" t="s">
        <v>1020</v>
      </c>
      <c r="C520" s="76" t="s">
        <v>766</v>
      </c>
      <c r="D520" s="76" t="s">
        <v>771</v>
      </c>
      <c r="E520" s="76" t="s">
        <v>571</v>
      </c>
      <c r="F520" s="76" t="s">
        <v>1002</v>
      </c>
      <c r="G520" s="76" t="s">
        <v>84</v>
      </c>
      <c r="H520" s="76" t="s">
        <v>999</v>
      </c>
      <c r="I520" s="76" t="s">
        <v>24</v>
      </c>
      <c r="J520" s="76" t="s">
        <v>24</v>
      </c>
      <c r="K520" s="75" t="s">
        <v>1021</v>
      </c>
      <c r="L520" s="75" t="s">
        <v>24</v>
      </c>
      <c r="M520" s="77">
        <v>0</v>
      </c>
      <c r="N520" s="78">
        <v>171</v>
      </c>
      <c r="O520" s="79">
        <v>162</v>
      </c>
      <c r="P520" s="80">
        <f t="shared" si="81"/>
        <v>-9</v>
      </c>
      <c r="Q520" s="81">
        <f t="shared" si="77"/>
        <v>94.73684210526315</v>
      </c>
    </row>
    <row r="521" spans="1:17" s="1" customFormat="1" ht="27" outlineLevel="1" x14ac:dyDescent="0.25">
      <c r="A521" s="111">
        <f t="shared" si="82"/>
        <v>518</v>
      </c>
      <c r="B521" s="82" t="s">
        <v>1022</v>
      </c>
      <c r="C521" s="76" t="s">
        <v>766</v>
      </c>
      <c r="D521" s="76" t="s">
        <v>771</v>
      </c>
      <c r="E521" s="76" t="s">
        <v>1023</v>
      </c>
      <c r="F521" s="76" t="s">
        <v>1002</v>
      </c>
      <c r="G521" s="76" t="s">
        <v>84</v>
      </c>
      <c r="H521" s="76" t="s">
        <v>999</v>
      </c>
      <c r="I521" s="76" t="s">
        <v>24</v>
      </c>
      <c r="J521" s="76" t="s">
        <v>24</v>
      </c>
      <c r="K521" s="75" t="s">
        <v>1024</v>
      </c>
      <c r="L521" s="75" t="s">
        <v>24</v>
      </c>
      <c r="M521" s="77">
        <v>0</v>
      </c>
      <c r="N521" s="78">
        <v>200</v>
      </c>
      <c r="O521" s="79">
        <v>200</v>
      </c>
      <c r="P521" s="80">
        <f t="shared" si="81"/>
        <v>0</v>
      </c>
      <c r="Q521" s="81">
        <f t="shared" si="77"/>
        <v>100</v>
      </c>
    </row>
    <row r="522" spans="1:17" s="1" customFormat="1" ht="27" outlineLevel="1" x14ac:dyDescent="0.25">
      <c r="A522" s="111">
        <f t="shared" si="82"/>
        <v>519</v>
      </c>
      <c r="B522" s="82" t="s">
        <v>1025</v>
      </c>
      <c r="C522" s="76" t="s">
        <v>766</v>
      </c>
      <c r="D522" s="76" t="s">
        <v>771</v>
      </c>
      <c r="E522" s="76" t="s">
        <v>532</v>
      </c>
      <c r="F522" s="76" t="s">
        <v>1002</v>
      </c>
      <c r="G522" s="76" t="s">
        <v>84</v>
      </c>
      <c r="H522" s="76" t="s">
        <v>999</v>
      </c>
      <c r="I522" s="76" t="s">
        <v>24</v>
      </c>
      <c r="J522" s="76" t="s">
        <v>24</v>
      </c>
      <c r="K522" s="75" t="s">
        <v>1026</v>
      </c>
      <c r="L522" s="75" t="s">
        <v>24</v>
      </c>
      <c r="M522" s="77">
        <v>0</v>
      </c>
      <c r="N522" s="78">
        <v>66</v>
      </c>
      <c r="O522" s="79">
        <v>66</v>
      </c>
      <c r="P522" s="80">
        <f t="shared" si="81"/>
        <v>0</v>
      </c>
      <c r="Q522" s="81">
        <f t="shared" si="77"/>
        <v>100</v>
      </c>
    </row>
    <row r="523" spans="1:17" s="1" customFormat="1" ht="27" outlineLevel="1" x14ac:dyDescent="0.25">
      <c r="A523" s="111">
        <f t="shared" si="82"/>
        <v>520</v>
      </c>
      <c r="B523" s="82" t="s">
        <v>1027</v>
      </c>
      <c r="C523" s="76" t="s">
        <v>766</v>
      </c>
      <c r="D523" s="76" t="s">
        <v>771</v>
      </c>
      <c r="E523" s="76" t="s">
        <v>774</v>
      </c>
      <c r="F523" s="76" t="s">
        <v>1002</v>
      </c>
      <c r="G523" s="76" t="s">
        <v>84</v>
      </c>
      <c r="H523" s="76" t="s">
        <v>999</v>
      </c>
      <c r="I523" s="76" t="s">
        <v>24</v>
      </c>
      <c r="J523" s="76" t="s">
        <v>24</v>
      </c>
      <c r="K523" s="75" t="s">
        <v>1028</v>
      </c>
      <c r="L523" s="75" t="s">
        <v>24</v>
      </c>
      <c r="M523" s="77">
        <v>0</v>
      </c>
      <c r="N523" s="78">
        <v>200</v>
      </c>
      <c r="O523" s="79">
        <v>200</v>
      </c>
      <c r="P523" s="80">
        <f t="shared" si="81"/>
        <v>0</v>
      </c>
      <c r="Q523" s="81">
        <f t="shared" si="77"/>
        <v>100</v>
      </c>
    </row>
    <row r="524" spans="1:17" s="1" customFormat="1" ht="27" outlineLevel="1" x14ac:dyDescent="0.25">
      <c r="A524" s="111">
        <f t="shared" si="82"/>
        <v>521</v>
      </c>
      <c r="B524" s="82" t="s">
        <v>1029</v>
      </c>
      <c r="C524" s="76" t="s">
        <v>766</v>
      </c>
      <c r="D524" s="76" t="s">
        <v>771</v>
      </c>
      <c r="E524" s="76" t="s">
        <v>500</v>
      </c>
      <c r="F524" s="76" t="s">
        <v>1002</v>
      </c>
      <c r="G524" s="76" t="s">
        <v>84</v>
      </c>
      <c r="H524" s="76" t="s">
        <v>999</v>
      </c>
      <c r="I524" s="76" t="s">
        <v>24</v>
      </c>
      <c r="J524" s="76" t="s">
        <v>24</v>
      </c>
      <c r="K524" s="75" t="s">
        <v>1030</v>
      </c>
      <c r="L524" s="75" t="s">
        <v>24</v>
      </c>
      <c r="M524" s="77">
        <v>0</v>
      </c>
      <c r="N524" s="78">
        <v>200</v>
      </c>
      <c r="O524" s="79">
        <v>200</v>
      </c>
      <c r="P524" s="80">
        <f t="shared" si="81"/>
        <v>0</v>
      </c>
      <c r="Q524" s="81">
        <f t="shared" si="77"/>
        <v>100</v>
      </c>
    </row>
    <row r="525" spans="1:17" s="1" customFormat="1" ht="27" outlineLevel="1" x14ac:dyDescent="0.25">
      <c r="A525" s="111">
        <f t="shared" si="82"/>
        <v>522</v>
      </c>
      <c r="B525" s="82" t="s">
        <v>1031</v>
      </c>
      <c r="C525" s="76" t="s">
        <v>766</v>
      </c>
      <c r="D525" s="76" t="s">
        <v>771</v>
      </c>
      <c r="E525" s="76" t="s">
        <v>1032</v>
      </c>
      <c r="F525" s="76" t="s">
        <v>1002</v>
      </c>
      <c r="G525" s="76" t="s">
        <v>84</v>
      </c>
      <c r="H525" s="76" t="s">
        <v>999</v>
      </c>
      <c r="I525" s="76" t="s">
        <v>24</v>
      </c>
      <c r="J525" s="76" t="s">
        <v>24</v>
      </c>
      <c r="K525" s="75" t="s">
        <v>1033</v>
      </c>
      <c r="L525" s="75" t="s">
        <v>24</v>
      </c>
      <c r="M525" s="77">
        <v>0</v>
      </c>
      <c r="N525" s="78">
        <v>159</v>
      </c>
      <c r="O525" s="79">
        <v>159</v>
      </c>
      <c r="P525" s="80">
        <f t="shared" si="81"/>
        <v>0</v>
      </c>
      <c r="Q525" s="81">
        <f t="shared" si="77"/>
        <v>100</v>
      </c>
    </row>
    <row r="526" spans="1:17" s="1" customFormat="1" ht="27" outlineLevel="1" x14ac:dyDescent="0.25">
      <c r="A526" s="111">
        <f t="shared" si="82"/>
        <v>523</v>
      </c>
      <c r="B526" s="82" t="s">
        <v>1034</v>
      </c>
      <c r="C526" s="76" t="s">
        <v>766</v>
      </c>
      <c r="D526" s="76" t="s">
        <v>771</v>
      </c>
      <c r="E526" s="76" t="s">
        <v>1035</v>
      </c>
      <c r="F526" s="76" t="s">
        <v>1002</v>
      </c>
      <c r="G526" s="76" t="s">
        <v>84</v>
      </c>
      <c r="H526" s="76" t="s">
        <v>999</v>
      </c>
      <c r="I526" s="76" t="s">
        <v>24</v>
      </c>
      <c r="J526" s="76" t="s">
        <v>24</v>
      </c>
      <c r="K526" s="75" t="s">
        <v>1036</v>
      </c>
      <c r="L526" s="75" t="s">
        <v>24</v>
      </c>
      <c r="M526" s="77">
        <v>0</v>
      </c>
      <c r="N526" s="78">
        <v>176</v>
      </c>
      <c r="O526" s="79">
        <v>0</v>
      </c>
      <c r="P526" s="80">
        <f t="shared" si="81"/>
        <v>-176</v>
      </c>
      <c r="Q526" s="81">
        <f t="shared" si="77"/>
        <v>0</v>
      </c>
    </row>
    <row r="527" spans="1:17" s="1" customFormat="1" ht="27" outlineLevel="1" x14ac:dyDescent="0.25">
      <c r="A527" s="111">
        <f t="shared" si="82"/>
        <v>524</v>
      </c>
      <c r="B527" s="82" t="s">
        <v>1037</v>
      </c>
      <c r="C527" s="76" t="s">
        <v>766</v>
      </c>
      <c r="D527" s="76" t="s">
        <v>771</v>
      </c>
      <c r="E527" s="76" t="s">
        <v>1038</v>
      </c>
      <c r="F527" s="76" t="s">
        <v>1002</v>
      </c>
      <c r="G527" s="76" t="s">
        <v>84</v>
      </c>
      <c r="H527" s="76" t="s">
        <v>999</v>
      </c>
      <c r="I527" s="76" t="s">
        <v>24</v>
      </c>
      <c r="J527" s="76" t="s">
        <v>24</v>
      </c>
      <c r="K527" s="75" t="s">
        <v>1039</v>
      </c>
      <c r="L527" s="75" t="s">
        <v>24</v>
      </c>
      <c r="M527" s="77">
        <v>0</v>
      </c>
      <c r="N527" s="78">
        <v>53</v>
      </c>
      <c r="O527" s="79">
        <v>53</v>
      </c>
      <c r="P527" s="80">
        <f t="shared" si="81"/>
        <v>0</v>
      </c>
      <c r="Q527" s="81">
        <f t="shared" si="77"/>
        <v>100</v>
      </c>
    </row>
    <row r="528" spans="1:17" s="1" customFormat="1" ht="27" outlineLevel="1" x14ac:dyDescent="0.25">
      <c r="A528" s="111">
        <f t="shared" si="82"/>
        <v>525</v>
      </c>
      <c r="B528" s="82" t="s">
        <v>1040</v>
      </c>
      <c r="C528" s="76" t="s">
        <v>766</v>
      </c>
      <c r="D528" s="76" t="s">
        <v>771</v>
      </c>
      <c r="E528" s="76" t="s">
        <v>703</v>
      </c>
      <c r="F528" s="76" t="s">
        <v>1002</v>
      </c>
      <c r="G528" s="76" t="s">
        <v>84</v>
      </c>
      <c r="H528" s="76" t="s">
        <v>999</v>
      </c>
      <c r="I528" s="76" t="s">
        <v>24</v>
      </c>
      <c r="J528" s="76" t="s">
        <v>24</v>
      </c>
      <c r="K528" s="75" t="s">
        <v>1041</v>
      </c>
      <c r="L528" s="75" t="s">
        <v>24</v>
      </c>
      <c r="M528" s="77">
        <v>0</v>
      </c>
      <c r="N528" s="78">
        <v>139</v>
      </c>
      <c r="O528" s="79">
        <v>139</v>
      </c>
      <c r="P528" s="80">
        <f t="shared" si="81"/>
        <v>0</v>
      </c>
      <c r="Q528" s="81">
        <f t="shared" si="77"/>
        <v>100</v>
      </c>
    </row>
    <row r="529" spans="1:17" s="1" customFormat="1" ht="27" outlineLevel="1" x14ac:dyDescent="0.25">
      <c r="A529" s="111">
        <f t="shared" si="82"/>
        <v>526</v>
      </c>
      <c r="B529" s="82" t="s">
        <v>1042</v>
      </c>
      <c r="C529" s="76" t="s">
        <v>766</v>
      </c>
      <c r="D529" s="76" t="s">
        <v>771</v>
      </c>
      <c r="E529" s="76" t="s">
        <v>644</v>
      </c>
      <c r="F529" s="76" t="s">
        <v>1002</v>
      </c>
      <c r="G529" s="76" t="s">
        <v>84</v>
      </c>
      <c r="H529" s="76" t="s">
        <v>999</v>
      </c>
      <c r="I529" s="76" t="s">
        <v>24</v>
      </c>
      <c r="J529" s="76" t="s">
        <v>24</v>
      </c>
      <c r="K529" s="75" t="s">
        <v>1043</v>
      </c>
      <c r="L529" s="75" t="s">
        <v>24</v>
      </c>
      <c r="M529" s="77">
        <v>0</v>
      </c>
      <c r="N529" s="78">
        <v>187</v>
      </c>
      <c r="O529" s="79">
        <v>187</v>
      </c>
      <c r="P529" s="80">
        <f t="shared" si="81"/>
        <v>0</v>
      </c>
      <c r="Q529" s="81">
        <f t="shared" si="77"/>
        <v>100</v>
      </c>
    </row>
    <row r="530" spans="1:17" s="1" customFormat="1" ht="27" outlineLevel="1" x14ac:dyDescent="0.25">
      <c r="A530" s="111">
        <f t="shared" si="82"/>
        <v>527</v>
      </c>
      <c r="B530" s="82" t="s">
        <v>1044</v>
      </c>
      <c r="C530" s="76" t="s">
        <v>766</v>
      </c>
      <c r="D530" s="76" t="s">
        <v>771</v>
      </c>
      <c r="E530" s="76" t="s">
        <v>1045</v>
      </c>
      <c r="F530" s="76" t="s">
        <v>1002</v>
      </c>
      <c r="G530" s="76" t="s">
        <v>84</v>
      </c>
      <c r="H530" s="76" t="s">
        <v>999</v>
      </c>
      <c r="I530" s="76" t="s">
        <v>24</v>
      </c>
      <c r="J530" s="76" t="s">
        <v>24</v>
      </c>
      <c r="K530" s="75" t="s">
        <v>1046</v>
      </c>
      <c r="L530" s="75" t="s">
        <v>24</v>
      </c>
      <c r="M530" s="77">
        <v>0</v>
      </c>
      <c r="N530" s="78">
        <v>200</v>
      </c>
      <c r="O530" s="79">
        <v>200</v>
      </c>
      <c r="P530" s="80">
        <f t="shared" si="81"/>
        <v>0</v>
      </c>
      <c r="Q530" s="81">
        <f t="shared" si="77"/>
        <v>100</v>
      </c>
    </row>
    <row r="531" spans="1:17" s="1" customFormat="1" ht="27" outlineLevel="1" x14ac:dyDescent="0.25">
      <c r="A531" s="111">
        <f t="shared" si="82"/>
        <v>528</v>
      </c>
      <c r="B531" s="82" t="s">
        <v>1047</v>
      </c>
      <c r="C531" s="76" t="s">
        <v>766</v>
      </c>
      <c r="D531" s="76" t="s">
        <v>771</v>
      </c>
      <c r="E531" s="76" t="s">
        <v>731</v>
      </c>
      <c r="F531" s="76" t="s">
        <v>94</v>
      </c>
      <c r="G531" s="76" t="s">
        <v>84</v>
      </c>
      <c r="H531" s="76" t="s">
        <v>999</v>
      </c>
      <c r="I531" s="76" t="s">
        <v>24</v>
      </c>
      <c r="J531" s="76" t="s">
        <v>24</v>
      </c>
      <c r="K531" s="75" t="s">
        <v>1048</v>
      </c>
      <c r="L531" s="75" t="s">
        <v>24</v>
      </c>
      <c r="M531" s="77">
        <v>0</v>
      </c>
      <c r="N531" s="78">
        <v>125</v>
      </c>
      <c r="O531" s="79">
        <v>125</v>
      </c>
      <c r="P531" s="80">
        <f t="shared" si="81"/>
        <v>0</v>
      </c>
      <c r="Q531" s="81">
        <f t="shared" si="77"/>
        <v>100</v>
      </c>
    </row>
    <row r="532" spans="1:17" s="1" customFormat="1" ht="27" outlineLevel="1" x14ac:dyDescent="0.25">
      <c r="A532" s="111">
        <f t="shared" si="82"/>
        <v>529</v>
      </c>
      <c r="B532" s="82" t="s">
        <v>1049</v>
      </c>
      <c r="C532" s="76" t="s">
        <v>766</v>
      </c>
      <c r="D532" s="76" t="s">
        <v>771</v>
      </c>
      <c r="E532" s="76" t="s">
        <v>1050</v>
      </c>
      <c r="F532" s="76" t="s">
        <v>94</v>
      </c>
      <c r="G532" s="76" t="s">
        <v>84</v>
      </c>
      <c r="H532" s="76" t="s">
        <v>999</v>
      </c>
      <c r="I532" s="76" t="s">
        <v>24</v>
      </c>
      <c r="J532" s="76" t="s">
        <v>24</v>
      </c>
      <c r="K532" s="75" t="s">
        <v>1051</v>
      </c>
      <c r="L532" s="75" t="s">
        <v>24</v>
      </c>
      <c r="M532" s="77">
        <v>0</v>
      </c>
      <c r="N532" s="78">
        <v>1000</v>
      </c>
      <c r="O532" s="79">
        <v>1000</v>
      </c>
      <c r="P532" s="80">
        <f t="shared" si="81"/>
        <v>0</v>
      </c>
      <c r="Q532" s="81">
        <f t="shared" si="77"/>
        <v>100</v>
      </c>
    </row>
    <row r="533" spans="1:17" s="1" customFormat="1" ht="27" outlineLevel="1" x14ac:dyDescent="0.25">
      <c r="A533" s="111">
        <f t="shared" si="82"/>
        <v>530</v>
      </c>
      <c r="B533" s="82" t="s">
        <v>1052</v>
      </c>
      <c r="C533" s="76" t="s">
        <v>766</v>
      </c>
      <c r="D533" s="76" t="s">
        <v>771</v>
      </c>
      <c r="E533" s="76" t="s">
        <v>1050</v>
      </c>
      <c r="F533" s="76" t="s">
        <v>94</v>
      </c>
      <c r="G533" s="76" t="s">
        <v>84</v>
      </c>
      <c r="H533" s="76" t="s">
        <v>999</v>
      </c>
      <c r="I533" s="76" t="s">
        <v>24</v>
      </c>
      <c r="J533" s="76" t="s">
        <v>24</v>
      </c>
      <c r="K533" s="75" t="s">
        <v>1053</v>
      </c>
      <c r="L533" s="75" t="s">
        <v>24</v>
      </c>
      <c r="M533" s="77">
        <v>0</v>
      </c>
      <c r="N533" s="78">
        <v>40</v>
      </c>
      <c r="O533" s="79">
        <v>40</v>
      </c>
      <c r="P533" s="80">
        <f t="shared" si="81"/>
        <v>0</v>
      </c>
      <c r="Q533" s="81">
        <f t="shared" si="77"/>
        <v>100</v>
      </c>
    </row>
    <row r="534" spans="1:17" s="1" customFormat="1" ht="27" outlineLevel="1" x14ac:dyDescent="0.25">
      <c r="A534" s="111">
        <f t="shared" si="82"/>
        <v>531</v>
      </c>
      <c r="B534" s="82" t="s">
        <v>1054</v>
      </c>
      <c r="C534" s="76" t="s">
        <v>766</v>
      </c>
      <c r="D534" s="76" t="s">
        <v>771</v>
      </c>
      <c r="E534" s="76" t="s">
        <v>1050</v>
      </c>
      <c r="F534" s="76" t="s">
        <v>94</v>
      </c>
      <c r="G534" s="76" t="s">
        <v>84</v>
      </c>
      <c r="H534" s="76" t="s">
        <v>999</v>
      </c>
      <c r="I534" s="76" t="s">
        <v>24</v>
      </c>
      <c r="J534" s="76" t="s">
        <v>24</v>
      </c>
      <c r="K534" s="75" t="s">
        <v>1055</v>
      </c>
      <c r="L534" s="75" t="s">
        <v>24</v>
      </c>
      <c r="M534" s="77">
        <v>0</v>
      </c>
      <c r="N534" s="78">
        <v>40</v>
      </c>
      <c r="O534" s="79">
        <v>40</v>
      </c>
      <c r="P534" s="80">
        <f t="shared" si="81"/>
        <v>0</v>
      </c>
      <c r="Q534" s="81">
        <f t="shared" si="77"/>
        <v>100</v>
      </c>
    </row>
    <row r="535" spans="1:17" s="1" customFormat="1" ht="27" outlineLevel="1" x14ac:dyDescent="0.25">
      <c r="A535" s="111">
        <f t="shared" si="82"/>
        <v>532</v>
      </c>
      <c r="B535" s="82" t="s">
        <v>1056</v>
      </c>
      <c r="C535" s="76" t="s">
        <v>766</v>
      </c>
      <c r="D535" s="76" t="s">
        <v>771</v>
      </c>
      <c r="E535" s="76" t="s">
        <v>845</v>
      </c>
      <c r="F535" s="76" t="s">
        <v>94</v>
      </c>
      <c r="G535" s="76" t="s">
        <v>84</v>
      </c>
      <c r="H535" s="76" t="s">
        <v>999</v>
      </c>
      <c r="I535" s="76" t="s">
        <v>24</v>
      </c>
      <c r="J535" s="76" t="s">
        <v>24</v>
      </c>
      <c r="K535" s="75" t="s">
        <v>1057</v>
      </c>
      <c r="L535" s="75" t="s">
        <v>24</v>
      </c>
      <c r="M535" s="77">
        <v>0</v>
      </c>
      <c r="N535" s="78">
        <v>1000</v>
      </c>
      <c r="O535" s="79">
        <v>1000</v>
      </c>
      <c r="P535" s="80">
        <f t="shared" si="81"/>
        <v>0</v>
      </c>
      <c r="Q535" s="81">
        <f t="shared" si="77"/>
        <v>100</v>
      </c>
    </row>
    <row r="536" spans="1:17" s="1" customFormat="1" ht="13.5" outlineLevel="1" x14ac:dyDescent="0.25">
      <c r="A536" s="110">
        <f t="shared" si="82"/>
        <v>533</v>
      </c>
      <c r="B536" s="75" t="s">
        <v>1058</v>
      </c>
      <c r="C536" s="76" t="s">
        <v>766</v>
      </c>
      <c r="D536" s="76" t="s">
        <v>771</v>
      </c>
      <c r="E536" s="76" t="s">
        <v>1008</v>
      </c>
      <c r="F536" s="76" t="s">
        <v>94</v>
      </c>
      <c r="G536" s="76" t="s">
        <v>84</v>
      </c>
      <c r="H536" s="76" t="s">
        <v>999</v>
      </c>
      <c r="I536" s="76" t="s">
        <v>24</v>
      </c>
      <c r="J536" s="76" t="s">
        <v>24</v>
      </c>
      <c r="K536" s="75" t="s">
        <v>1059</v>
      </c>
      <c r="L536" s="75" t="s">
        <v>24</v>
      </c>
      <c r="M536" s="77">
        <v>0</v>
      </c>
      <c r="N536" s="78">
        <v>1000</v>
      </c>
      <c r="O536" s="79">
        <v>1000</v>
      </c>
      <c r="P536" s="80">
        <f t="shared" si="81"/>
        <v>0</v>
      </c>
      <c r="Q536" s="81">
        <f t="shared" si="77"/>
        <v>100</v>
      </c>
    </row>
    <row r="537" spans="1:17" s="1" customFormat="1" ht="27" outlineLevel="1" x14ac:dyDescent="0.25">
      <c r="A537" s="111">
        <f t="shared" si="82"/>
        <v>534</v>
      </c>
      <c r="B537" s="82" t="s">
        <v>1060</v>
      </c>
      <c r="C537" s="76" t="s">
        <v>766</v>
      </c>
      <c r="D537" s="76" t="s">
        <v>771</v>
      </c>
      <c r="E537" s="76" t="s">
        <v>1061</v>
      </c>
      <c r="F537" s="76" t="s">
        <v>94</v>
      </c>
      <c r="G537" s="76" t="s">
        <v>84</v>
      </c>
      <c r="H537" s="76" t="s">
        <v>999</v>
      </c>
      <c r="I537" s="76" t="s">
        <v>24</v>
      </c>
      <c r="J537" s="76" t="s">
        <v>24</v>
      </c>
      <c r="K537" s="75" t="s">
        <v>1062</v>
      </c>
      <c r="L537" s="75" t="s">
        <v>24</v>
      </c>
      <c r="M537" s="77">
        <v>0</v>
      </c>
      <c r="N537" s="78">
        <v>43</v>
      </c>
      <c r="O537" s="79">
        <v>43</v>
      </c>
      <c r="P537" s="80">
        <f t="shared" si="81"/>
        <v>0</v>
      </c>
      <c r="Q537" s="81">
        <f t="shared" si="77"/>
        <v>100</v>
      </c>
    </row>
    <row r="538" spans="1:17" s="1" customFormat="1" ht="27" outlineLevel="1" x14ac:dyDescent="0.25">
      <c r="A538" s="111">
        <f t="shared" si="82"/>
        <v>535</v>
      </c>
      <c r="B538" s="82" t="s">
        <v>1063</v>
      </c>
      <c r="C538" s="76" t="s">
        <v>766</v>
      </c>
      <c r="D538" s="76" t="s">
        <v>771</v>
      </c>
      <c r="E538" s="76" t="s">
        <v>1064</v>
      </c>
      <c r="F538" s="76" t="s">
        <v>94</v>
      </c>
      <c r="G538" s="76" t="s">
        <v>84</v>
      </c>
      <c r="H538" s="76" t="s">
        <v>999</v>
      </c>
      <c r="I538" s="76" t="s">
        <v>24</v>
      </c>
      <c r="J538" s="76" t="s">
        <v>24</v>
      </c>
      <c r="K538" s="75" t="s">
        <v>1065</v>
      </c>
      <c r="L538" s="75" t="s">
        <v>24</v>
      </c>
      <c r="M538" s="77">
        <v>0</v>
      </c>
      <c r="N538" s="78">
        <v>350</v>
      </c>
      <c r="O538" s="79">
        <v>350</v>
      </c>
      <c r="P538" s="80">
        <f t="shared" si="81"/>
        <v>0</v>
      </c>
      <c r="Q538" s="81">
        <f t="shared" si="77"/>
        <v>100</v>
      </c>
    </row>
    <row r="539" spans="1:17" s="1" customFormat="1" ht="27" outlineLevel="1" x14ac:dyDescent="0.25">
      <c r="A539" s="111">
        <f t="shared" si="82"/>
        <v>536</v>
      </c>
      <c r="B539" s="82" t="s">
        <v>1066</v>
      </c>
      <c r="C539" s="76" t="s">
        <v>766</v>
      </c>
      <c r="D539" s="76" t="s">
        <v>771</v>
      </c>
      <c r="E539" s="76" t="s">
        <v>1011</v>
      </c>
      <c r="F539" s="76" t="s">
        <v>94</v>
      </c>
      <c r="G539" s="76" t="s">
        <v>84</v>
      </c>
      <c r="H539" s="76" t="s">
        <v>999</v>
      </c>
      <c r="I539" s="76" t="s">
        <v>24</v>
      </c>
      <c r="J539" s="76" t="s">
        <v>24</v>
      </c>
      <c r="K539" s="75" t="s">
        <v>1067</v>
      </c>
      <c r="L539" s="75" t="s">
        <v>24</v>
      </c>
      <c r="M539" s="77">
        <v>0</v>
      </c>
      <c r="N539" s="78">
        <v>130</v>
      </c>
      <c r="O539" s="79">
        <v>130</v>
      </c>
      <c r="P539" s="80">
        <f t="shared" si="81"/>
        <v>0</v>
      </c>
      <c r="Q539" s="81">
        <f t="shared" si="77"/>
        <v>100</v>
      </c>
    </row>
    <row r="540" spans="1:17" s="1" customFormat="1" ht="27" outlineLevel="1" x14ac:dyDescent="0.25">
      <c r="A540" s="111">
        <f t="shared" si="82"/>
        <v>537</v>
      </c>
      <c r="B540" s="82" t="s">
        <v>1068</v>
      </c>
      <c r="C540" s="76" t="s">
        <v>766</v>
      </c>
      <c r="D540" s="76" t="s">
        <v>771</v>
      </c>
      <c r="E540" s="76" t="s">
        <v>793</v>
      </c>
      <c r="F540" s="76" t="s">
        <v>94</v>
      </c>
      <c r="G540" s="76" t="s">
        <v>84</v>
      </c>
      <c r="H540" s="76" t="s">
        <v>999</v>
      </c>
      <c r="I540" s="76" t="s">
        <v>24</v>
      </c>
      <c r="J540" s="76" t="s">
        <v>24</v>
      </c>
      <c r="K540" s="75" t="s">
        <v>1069</v>
      </c>
      <c r="L540" s="75" t="s">
        <v>24</v>
      </c>
      <c r="M540" s="77">
        <v>0</v>
      </c>
      <c r="N540" s="78">
        <v>500</v>
      </c>
      <c r="O540" s="79">
        <v>500</v>
      </c>
      <c r="P540" s="80">
        <f t="shared" si="81"/>
        <v>0</v>
      </c>
      <c r="Q540" s="81">
        <f t="shared" si="77"/>
        <v>100</v>
      </c>
    </row>
    <row r="541" spans="1:17" s="1" customFormat="1" ht="27" outlineLevel="1" x14ac:dyDescent="0.25">
      <c r="A541" s="111">
        <f t="shared" si="82"/>
        <v>538</v>
      </c>
      <c r="B541" s="82" t="s">
        <v>1070</v>
      </c>
      <c r="C541" s="76" t="s">
        <v>766</v>
      </c>
      <c r="D541" s="76" t="s">
        <v>771</v>
      </c>
      <c r="E541" s="76" t="s">
        <v>479</v>
      </c>
      <c r="F541" s="76" t="s">
        <v>94</v>
      </c>
      <c r="G541" s="76" t="s">
        <v>84</v>
      </c>
      <c r="H541" s="76" t="s">
        <v>999</v>
      </c>
      <c r="I541" s="76" t="s">
        <v>24</v>
      </c>
      <c r="J541" s="76" t="s">
        <v>24</v>
      </c>
      <c r="K541" s="75" t="s">
        <v>1071</v>
      </c>
      <c r="L541" s="75" t="s">
        <v>24</v>
      </c>
      <c r="M541" s="77">
        <v>0</v>
      </c>
      <c r="N541" s="78">
        <v>1000</v>
      </c>
      <c r="O541" s="79">
        <v>1000</v>
      </c>
      <c r="P541" s="80">
        <f t="shared" si="81"/>
        <v>0</v>
      </c>
      <c r="Q541" s="81">
        <f t="shared" si="77"/>
        <v>100</v>
      </c>
    </row>
    <row r="542" spans="1:17" s="1" customFormat="1" ht="27" outlineLevel="1" x14ac:dyDescent="0.25">
      <c r="A542" s="111">
        <f t="shared" si="82"/>
        <v>539</v>
      </c>
      <c r="B542" s="82" t="s">
        <v>1072</v>
      </c>
      <c r="C542" s="76" t="s">
        <v>766</v>
      </c>
      <c r="D542" s="76" t="s">
        <v>771</v>
      </c>
      <c r="E542" s="76" t="s">
        <v>1014</v>
      </c>
      <c r="F542" s="76" t="s">
        <v>94</v>
      </c>
      <c r="G542" s="76" t="s">
        <v>84</v>
      </c>
      <c r="H542" s="76" t="s">
        <v>999</v>
      </c>
      <c r="I542" s="76" t="s">
        <v>24</v>
      </c>
      <c r="J542" s="76" t="s">
        <v>24</v>
      </c>
      <c r="K542" s="75" t="s">
        <v>1073</v>
      </c>
      <c r="L542" s="75" t="s">
        <v>24</v>
      </c>
      <c r="M542" s="77">
        <v>0</v>
      </c>
      <c r="N542" s="78">
        <v>84</v>
      </c>
      <c r="O542" s="79">
        <v>84</v>
      </c>
      <c r="P542" s="80">
        <f t="shared" si="81"/>
        <v>0</v>
      </c>
      <c r="Q542" s="81">
        <f t="shared" si="77"/>
        <v>100</v>
      </c>
    </row>
    <row r="543" spans="1:17" s="1" customFormat="1" ht="27" outlineLevel="1" x14ac:dyDescent="0.25">
      <c r="A543" s="111">
        <f t="shared" si="82"/>
        <v>540</v>
      </c>
      <c r="B543" s="82" t="s">
        <v>1074</v>
      </c>
      <c r="C543" s="76" t="s">
        <v>766</v>
      </c>
      <c r="D543" s="76" t="s">
        <v>771</v>
      </c>
      <c r="E543" s="76" t="s">
        <v>593</v>
      </c>
      <c r="F543" s="76" t="s">
        <v>94</v>
      </c>
      <c r="G543" s="76" t="s">
        <v>84</v>
      </c>
      <c r="H543" s="76" t="s">
        <v>999</v>
      </c>
      <c r="I543" s="76" t="s">
        <v>24</v>
      </c>
      <c r="J543" s="76" t="s">
        <v>24</v>
      </c>
      <c r="K543" s="75" t="s">
        <v>1075</v>
      </c>
      <c r="L543" s="75" t="s">
        <v>24</v>
      </c>
      <c r="M543" s="77">
        <v>0</v>
      </c>
      <c r="N543" s="78">
        <v>200</v>
      </c>
      <c r="O543" s="79">
        <v>200</v>
      </c>
      <c r="P543" s="80">
        <f t="shared" si="81"/>
        <v>0</v>
      </c>
      <c r="Q543" s="81">
        <f t="shared" si="77"/>
        <v>100</v>
      </c>
    </row>
    <row r="544" spans="1:17" s="1" customFormat="1" ht="27" outlineLevel="1" x14ac:dyDescent="0.25">
      <c r="A544" s="111">
        <f t="shared" si="82"/>
        <v>541</v>
      </c>
      <c r="B544" s="82" t="s">
        <v>1076</v>
      </c>
      <c r="C544" s="76" t="s">
        <v>766</v>
      </c>
      <c r="D544" s="76" t="s">
        <v>771</v>
      </c>
      <c r="E544" s="76" t="s">
        <v>892</v>
      </c>
      <c r="F544" s="76" t="s">
        <v>94</v>
      </c>
      <c r="G544" s="76" t="s">
        <v>84</v>
      </c>
      <c r="H544" s="76" t="s">
        <v>999</v>
      </c>
      <c r="I544" s="76" t="s">
        <v>24</v>
      </c>
      <c r="J544" s="76" t="s">
        <v>24</v>
      </c>
      <c r="K544" s="75" t="s">
        <v>1077</v>
      </c>
      <c r="L544" s="75" t="s">
        <v>24</v>
      </c>
      <c r="M544" s="77">
        <v>0</v>
      </c>
      <c r="N544" s="78">
        <v>1000</v>
      </c>
      <c r="O544" s="79">
        <v>1000</v>
      </c>
      <c r="P544" s="80">
        <f t="shared" si="81"/>
        <v>0</v>
      </c>
      <c r="Q544" s="81">
        <f t="shared" si="77"/>
        <v>100</v>
      </c>
    </row>
    <row r="545" spans="1:17" s="1" customFormat="1" ht="27" outlineLevel="1" x14ac:dyDescent="0.25">
      <c r="A545" s="111">
        <f t="shared" si="82"/>
        <v>542</v>
      </c>
      <c r="B545" s="82" t="s">
        <v>1078</v>
      </c>
      <c r="C545" s="76" t="s">
        <v>766</v>
      </c>
      <c r="D545" s="76" t="s">
        <v>771</v>
      </c>
      <c r="E545" s="76" t="s">
        <v>1079</v>
      </c>
      <c r="F545" s="76" t="s">
        <v>94</v>
      </c>
      <c r="G545" s="76" t="s">
        <v>84</v>
      </c>
      <c r="H545" s="76" t="s">
        <v>999</v>
      </c>
      <c r="I545" s="76" t="s">
        <v>24</v>
      </c>
      <c r="J545" s="76" t="s">
        <v>24</v>
      </c>
      <c r="K545" s="75" t="s">
        <v>1080</v>
      </c>
      <c r="L545" s="75" t="s">
        <v>24</v>
      </c>
      <c r="M545" s="77">
        <v>0</v>
      </c>
      <c r="N545" s="78">
        <v>350</v>
      </c>
      <c r="O545" s="79">
        <v>350</v>
      </c>
      <c r="P545" s="80">
        <f t="shared" si="81"/>
        <v>0</v>
      </c>
      <c r="Q545" s="81">
        <f t="shared" si="77"/>
        <v>100</v>
      </c>
    </row>
    <row r="546" spans="1:17" s="1" customFormat="1" ht="27" outlineLevel="1" x14ac:dyDescent="0.25">
      <c r="A546" s="111">
        <f t="shared" si="82"/>
        <v>543</v>
      </c>
      <c r="B546" s="82" t="s">
        <v>1081</v>
      </c>
      <c r="C546" s="76" t="s">
        <v>766</v>
      </c>
      <c r="D546" s="76" t="s">
        <v>771</v>
      </c>
      <c r="E546" s="76" t="s">
        <v>1082</v>
      </c>
      <c r="F546" s="76" t="s">
        <v>94</v>
      </c>
      <c r="G546" s="76" t="s">
        <v>84</v>
      </c>
      <c r="H546" s="76" t="s">
        <v>999</v>
      </c>
      <c r="I546" s="76" t="s">
        <v>24</v>
      </c>
      <c r="J546" s="76" t="s">
        <v>24</v>
      </c>
      <c r="K546" s="75" t="s">
        <v>1083</v>
      </c>
      <c r="L546" s="75" t="s">
        <v>24</v>
      </c>
      <c r="M546" s="77">
        <v>0</v>
      </c>
      <c r="N546" s="78">
        <v>42</v>
      </c>
      <c r="O546" s="79">
        <v>42</v>
      </c>
      <c r="P546" s="80">
        <f t="shared" si="81"/>
        <v>0</v>
      </c>
      <c r="Q546" s="81">
        <f t="shared" si="77"/>
        <v>100</v>
      </c>
    </row>
    <row r="547" spans="1:17" s="1" customFormat="1" ht="27" outlineLevel="1" x14ac:dyDescent="0.25">
      <c r="A547" s="111">
        <f t="shared" si="82"/>
        <v>544</v>
      </c>
      <c r="B547" s="82" t="s">
        <v>1084</v>
      </c>
      <c r="C547" s="76" t="s">
        <v>766</v>
      </c>
      <c r="D547" s="76" t="s">
        <v>771</v>
      </c>
      <c r="E547" s="76" t="s">
        <v>1085</v>
      </c>
      <c r="F547" s="76" t="s">
        <v>94</v>
      </c>
      <c r="G547" s="76" t="s">
        <v>84</v>
      </c>
      <c r="H547" s="76" t="s">
        <v>999</v>
      </c>
      <c r="I547" s="76" t="s">
        <v>24</v>
      </c>
      <c r="J547" s="76" t="s">
        <v>24</v>
      </c>
      <c r="K547" s="75" t="s">
        <v>1086</v>
      </c>
      <c r="L547" s="75" t="s">
        <v>24</v>
      </c>
      <c r="M547" s="77">
        <v>0</v>
      </c>
      <c r="N547" s="78">
        <v>55</v>
      </c>
      <c r="O547" s="79">
        <v>55</v>
      </c>
      <c r="P547" s="80">
        <f t="shared" si="81"/>
        <v>0</v>
      </c>
      <c r="Q547" s="81">
        <f t="shared" si="77"/>
        <v>100</v>
      </c>
    </row>
    <row r="548" spans="1:17" s="1" customFormat="1" ht="27" outlineLevel="1" x14ac:dyDescent="0.25">
      <c r="A548" s="111">
        <f t="shared" si="82"/>
        <v>545</v>
      </c>
      <c r="B548" s="82" t="s">
        <v>1087</v>
      </c>
      <c r="C548" s="76" t="s">
        <v>766</v>
      </c>
      <c r="D548" s="76" t="s">
        <v>771</v>
      </c>
      <c r="E548" s="76" t="s">
        <v>1088</v>
      </c>
      <c r="F548" s="76" t="s">
        <v>94</v>
      </c>
      <c r="G548" s="76" t="s">
        <v>84</v>
      </c>
      <c r="H548" s="76" t="s">
        <v>999</v>
      </c>
      <c r="I548" s="76" t="s">
        <v>24</v>
      </c>
      <c r="J548" s="76" t="s">
        <v>24</v>
      </c>
      <c r="K548" s="75" t="s">
        <v>1089</v>
      </c>
      <c r="L548" s="75" t="s">
        <v>24</v>
      </c>
      <c r="M548" s="77">
        <v>0</v>
      </c>
      <c r="N548" s="78">
        <v>96</v>
      </c>
      <c r="O548" s="79">
        <v>96</v>
      </c>
      <c r="P548" s="80">
        <f t="shared" si="81"/>
        <v>0</v>
      </c>
      <c r="Q548" s="81">
        <f t="shared" si="77"/>
        <v>100</v>
      </c>
    </row>
    <row r="549" spans="1:17" s="1" customFormat="1" ht="27" outlineLevel="1" x14ac:dyDescent="0.25">
      <c r="A549" s="111">
        <f t="shared" si="82"/>
        <v>546</v>
      </c>
      <c r="B549" s="82" t="s">
        <v>1090</v>
      </c>
      <c r="C549" s="76" t="s">
        <v>766</v>
      </c>
      <c r="D549" s="76" t="s">
        <v>771</v>
      </c>
      <c r="E549" s="76" t="s">
        <v>1091</v>
      </c>
      <c r="F549" s="76" t="s">
        <v>94</v>
      </c>
      <c r="G549" s="76" t="s">
        <v>84</v>
      </c>
      <c r="H549" s="76" t="s">
        <v>999</v>
      </c>
      <c r="I549" s="76" t="s">
        <v>24</v>
      </c>
      <c r="J549" s="76" t="s">
        <v>24</v>
      </c>
      <c r="K549" s="75" t="s">
        <v>1092</v>
      </c>
      <c r="L549" s="75" t="s">
        <v>24</v>
      </c>
      <c r="M549" s="77">
        <v>0</v>
      </c>
      <c r="N549" s="78">
        <v>500</v>
      </c>
      <c r="O549" s="79">
        <v>500</v>
      </c>
      <c r="P549" s="80">
        <f t="shared" si="81"/>
        <v>0</v>
      </c>
      <c r="Q549" s="81">
        <f t="shared" si="77"/>
        <v>100</v>
      </c>
    </row>
    <row r="550" spans="1:17" s="1" customFormat="1" ht="27" outlineLevel="1" x14ac:dyDescent="0.25">
      <c r="A550" s="111">
        <f t="shared" si="82"/>
        <v>547</v>
      </c>
      <c r="B550" s="82" t="s">
        <v>1093</v>
      </c>
      <c r="C550" s="76" t="s">
        <v>766</v>
      </c>
      <c r="D550" s="76" t="s">
        <v>771</v>
      </c>
      <c r="E550" s="76" t="s">
        <v>1094</v>
      </c>
      <c r="F550" s="76" t="s">
        <v>94</v>
      </c>
      <c r="G550" s="76" t="s">
        <v>84</v>
      </c>
      <c r="H550" s="76" t="s">
        <v>999</v>
      </c>
      <c r="I550" s="76" t="s">
        <v>24</v>
      </c>
      <c r="J550" s="76" t="s">
        <v>24</v>
      </c>
      <c r="K550" s="75" t="s">
        <v>1095</v>
      </c>
      <c r="L550" s="75" t="s">
        <v>24</v>
      </c>
      <c r="M550" s="77">
        <v>0</v>
      </c>
      <c r="N550" s="78">
        <v>350</v>
      </c>
      <c r="O550" s="79">
        <v>350</v>
      </c>
      <c r="P550" s="80">
        <f t="shared" si="81"/>
        <v>0</v>
      </c>
      <c r="Q550" s="81">
        <f t="shared" si="77"/>
        <v>100</v>
      </c>
    </row>
    <row r="551" spans="1:17" s="1" customFormat="1" ht="27" outlineLevel="1" x14ac:dyDescent="0.25">
      <c r="A551" s="111">
        <f t="shared" si="82"/>
        <v>548</v>
      </c>
      <c r="B551" s="82" t="s">
        <v>1096</v>
      </c>
      <c r="C551" s="76" t="s">
        <v>766</v>
      </c>
      <c r="D551" s="76" t="s">
        <v>771</v>
      </c>
      <c r="E551" s="76" t="s">
        <v>1023</v>
      </c>
      <c r="F551" s="76" t="s">
        <v>94</v>
      </c>
      <c r="G551" s="76" t="s">
        <v>84</v>
      </c>
      <c r="H551" s="76" t="s">
        <v>999</v>
      </c>
      <c r="I551" s="76" t="s">
        <v>24</v>
      </c>
      <c r="J551" s="76" t="s">
        <v>24</v>
      </c>
      <c r="K551" s="75" t="s">
        <v>1097</v>
      </c>
      <c r="L551" s="75" t="s">
        <v>24</v>
      </c>
      <c r="M551" s="77">
        <v>0</v>
      </c>
      <c r="N551" s="78">
        <v>1000</v>
      </c>
      <c r="O551" s="79">
        <v>1000</v>
      </c>
      <c r="P551" s="80">
        <f t="shared" si="81"/>
        <v>0</v>
      </c>
      <c r="Q551" s="81">
        <f t="shared" si="77"/>
        <v>100</v>
      </c>
    </row>
    <row r="552" spans="1:17" s="1" customFormat="1" ht="27" outlineLevel="1" x14ac:dyDescent="0.25">
      <c r="A552" s="111">
        <f t="shared" si="82"/>
        <v>549</v>
      </c>
      <c r="B552" s="82" t="s">
        <v>1098</v>
      </c>
      <c r="C552" s="76" t="s">
        <v>766</v>
      </c>
      <c r="D552" s="76" t="s">
        <v>771</v>
      </c>
      <c r="E552" s="76" t="s">
        <v>774</v>
      </c>
      <c r="F552" s="76" t="s">
        <v>94</v>
      </c>
      <c r="G552" s="76" t="s">
        <v>84</v>
      </c>
      <c r="H552" s="76" t="s">
        <v>999</v>
      </c>
      <c r="I552" s="76" t="s">
        <v>24</v>
      </c>
      <c r="J552" s="76" t="s">
        <v>24</v>
      </c>
      <c r="K552" s="75" t="s">
        <v>1099</v>
      </c>
      <c r="L552" s="75" t="s">
        <v>24</v>
      </c>
      <c r="M552" s="77">
        <v>0</v>
      </c>
      <c r="N552" s="78">
        <v>120</v>
      </c>
      <c r="O552" s="79">
        <v>114</v>
      </c>
      <c r="P552" s="80">
        <f t="shared" si="81"/>
        <v>-6</v>
      </c>
      <c r="Q552" s="81">
        <f t="shared" si="77"/>
        <v>95</v>
      </c>
    </row>
    <row r="553" spans="1:17" s="1" customFormat="1" ht="27" outlineLevel="1" x14ac:dyDescent="0.25">
      <c r="A553" s="111">
        <f t="shared" si="82"/>
        <v>550</v>
      </c>
      <c r="B553" s="82" t="s">
        <v>1100</v>
      </c>
      <c r="C553" s="76" t="s">
        <v>766</v>
      </c>
      <c r="D553" s="76" t="s">
        <v>771</v>
      </c>
      <c r="E553" s="76" t="s">
        <v>538</v>
      </c>
      <c r="F553" s="76" t="s">
        <v>94</v>
      </c>
      <c r="G553" s="76" t="s">
        <v>84</v>
      </c>
      <c r="H553" s="76" t="s">
        <v>999</v>
      </c>
      <c r="I553" s="76" t="s">
        <v>24</v>
      </c>
      <c r="J553" s="76" t="s">
        <v>24</v>
      </c>
      <c r="K553" s="75" t="s">
        <v>1101</v>
      </c>
      <c r="L553" s="75" t="s">
        <v>24</v>
      </c>
      <c r="M553" s="77">
        <v>0</v>
      </c>
      <c r="N553" s="78">
        <v>66</v>
      </c>
      <c r="O553" s="79">
        <v>66</v>
      </c>
      <c r="P553" s="80">
        <f t="shared" si="81"/>
        <v>0</v>
      </c>
      <c r="Q553" s="81">
        <f t="shared" si="77"/>
        <v>100</v>
      </c>
    </row>
    <row r="554" spans="1:17" s="1" customFormat="1" ht="27" outlineLevel="1" x14ac:dyDescent="0.25">
      <c r="A554" s="111">
        <f t="shared" si="82"/>
        <v>551</v>
      </c>
      <c r="B554" s="82" t="s">
        <v>1102</v>
      </c>
      <c r="C554" s="76" t="s">
        <v>766</v>
      </c>
      <c r="D554" s="76" t="s">
        <v>771</v>
      </c>
      <c r="E554" s="76" t="s">
        <v>1103</v>
      </c>
      <c r="F554" s="76" t="s">
        <v>94</v>
      </c>
      <c r="G554" s="76" t="s">
        <v>84</v>
      </c>
      <c r="H554" s="76" t="s">
        <v>999</v>
      </c>
      <c r="I554" s="76" t="s">
        <v>24</v>
      </c>
      <c r="J554" s="76" t="s">
        <v>24</v>
      </c>
      <c r="K554" s="75" t="s">
        <v>1104</v>
      </c>
      <c r="L554" s="75" t="s">
        <v>24</v>
      </c>
      <c r="M554" s="77">
        <v>0</v>
      </c>
      <c r="N554" s="78">
        <v>1000</v>
      </c>
      <c r="O554" s="79">
        <v>1000</v>
      </c>
      <c r="P554" s="80">
        <f t="shared" si="81"/>
        <v>0</v>
      </c>
      <c r="Q554" s="81">
        <f t="shared" si="77"/>
        <v>100</v>
      </c>
    </row>
    <row r="555" spans="1:17" s="1" customFormat="1" ht="27" outlineLevel="1" x14ac:dyDescent="0.25">
      <c r="A555" s="111">
        <f t="shared" si="82"/>
        <v>552</v>
      </c>
      <c r="B555" s="82" t="s">
        <v>1105</v>
      </c>
      <c r="C555" s="76" t="s">
        <v>766</v>
      </c>
      <c r="D555" s="76" t="s">
        <v>771</v>
      </c>
      <c r="E555" s="76" t="s">
        <v>1106</v>
      </c>
      <c r="F555" s="76" t="s">
        <v>94</v>
      </c>
      <c r="G555" s="76" t="s">
        <v>84</v>
      </c>
      <c r="H555" s="76" t="s">
        <v>999</v>
      </c>
      <c r="I555" s="76" t="s">
        <v>24</v>
      </c>
      <c r="J555" s="76" t="s">
        <v>24</v>
      </c>
      <c r="K555" s="75" t="s">
        <v>1107</v>
      </c>
      <c r="L555" s="75" t="s">
        <v>24</v>
      </c>
      <c r="M555" s="77">
        <v>0</v>
      </c>
      <c r="N555" s="78">
        <v>198</v>
      </c>
      <c r="O555" s="79">
        <v>198</v>
      </c>
      <c r="P555" s="80">
        <f t="shared" si="81"/>
        <v>0</v>
      </c>
      <c r="Q555" s="81">
        <f t="shared" si="77"/>
        <v>100</v>
      </c>
    </row>
    <row r="556" spans="1:17" s="1" customFormat="1" ht="27" outlineLevel="1" x14ac:dyDescent="0.25">
      <c r="A556" s="111">
        <f t="shared" si="82"/>
        <v>553</v>
      </c>
      <c r="B556" s="82" t="s">
        <v>1108</v>
      </c>
      <c r="C556" s="76" t="s">
        <v>766</v>
      </c>
      <c r="D556" s="76" t="s">
        <v>771</v>
      </c>
      <c r="E556" s="76" t="s">
        <v>641</v>
      </c>
      <c r="F556" s="76" t="s">
        <v>94</v>
      </c>
      <c r="G556" s="76" t="s">
        <v>84</v>
      </c>
      <c r="H556" s="76" t="s">
        <v>999</v>
      </c>
      <c r="I556" s="76" t="s">
        <v>24</v>
      </c>
      <c r="J556" s="76" t="s">
        <v>24</v>
      </c>
      <c r="K556" s="75" t="s">
        <v>1109</v>
      </c>
      <c r="L556" s="75" t="s">
        <v>24</v>
      </c>
      <c r="M556" s="77">
        <v>0</v>
      </c>
      <c r="N556" s="78">
        <v>100</v>
      </c>
      <c r="O556" s="79">
        <v>100</v>
      </c>
      <c r="P556" s="80">
        <f t="shared" si="81"/>
        <v>0</v>
      </c>
      <c r="Q556" s="81">
        <f t="shared" ref="Q556:Q568" si="83">O556/N556*100</f>
        <v>100</v>
      </c>
    </row>
    <row r="557" spans="1:17" s="1" customFormat="1" ht="27" outlineLevel="1" x14ac:dyDescent="0.25">
      <c r="A557" s="111">
        <f t="shared" si="82"/>
        <v>554</v>
      </c>
      <c r="B557" s="82" t="s">
        <v>1110</v>
      </c>
      <c r="C557" s="76" t="s">
        <v>766</v>
      </c>
      <c r="D557" s="76" t="s">
        <v>771</v>
      </c>
      <c r="E557" s="76" t="s">
        <v>840</v>
      </c>
      <c r="F557" s="76" t="s">
        <v>94</v>
      </c>
      <c r="G557" s="76" t="s">
        <v>84</v>
      </c>
      <c r="H557" s="76" t="s">
        <v>999</v>
      </c>
      <c r="I557" s="76" t="s">
        <v>24</v>
      </c>
      <c r="J557" s="76" t="s">
        <v>24</v>
      </c>
      <c r="K557" s="75" t="s">
        <v>1111</v>
      </c>
      <c r="L557" s="75" t="s">
        <v>24</v>
      </c>
      <c r="M557" s="77">
        <v>0</v>
      </c>
      <c r="N557" s="78">
        <v>100</v>
      </c>
      <c r="O557" s="79">
        <v>100</v>
      </c>
      <c r="P557" s="80">
        <f t="shared" si="81"/>
        <v>0</v>
      </c>
      <c r="Q557" s="81">
        <f t="shared" si="83"/>
        <v>100</v>
      </c>
    </row>
    <row r="558" spans="1:17" s="1" customFormat="1" ht="27" outlineLevel="1" x14ac:dyDescent="0.25">
      <c r="A558" s="111">
        <f t="shared" si="82"/>
        <v>555</v>
      </c>
      <c r="B558" s="82" t="s">
        <v>1112</v>
      </c>
      <c r="C558" s="76" t="s">
        <v>766</v>
      </c>
      <c r="D558" s="76" t="s">
        <v>771</v>
      </c>
      <c r="E558" s="76" t="s">
        <v>1113</v>
      </c>
      <c r="F558" s="76" t="s">
        <v>94</v>
      </c>
      <c r="G558" s="76" t="s">
        <v>84</v>
      </c>
      <c r="H558" s="76" t="s">
        <v>999</v>
      </c>
      <c r="I558" s="76" t="s">
        <v>24</v>
      </c>
      <c r="J558" s="76" t="s">
        <v>24</v>
      </c>
      <c r="K558" s="75" t="s">
        <v>1114</v>
      </c>
      <c r="L558" s="75" t="s">
        <v>24</v>
      </c>
      <c r="M558" s="77">
        <v>0</v>
      </c>
      <c r="N558" s="78">
        <v>350</v>
      </c>
      <c r="O558" s="79">
        <v>350</v>
      </c>
      <c r="P558" s="80">
        <f t="shared" si="81"/>
        <v>0</v>
      </c>
      <c r="Q558" s="81">
        <f t="shared" si="83"/>
        <v>100</v>
      </c>
    </row>
    <row r="559" spans="1:17" s="1" customFormat="1" ht="27" outlineLevel="1" x14ac:dyDescent="0.25">
      <c r="A559" s="111">
        <f t="shared" si="82"/>
        <v>556</v>
      </c>
      <c r="B559" s="82" t="s">
        <v>1115</v>
      </c>
      <c r="C559" s="76" t="s">
        <v>766</v>
      </c>
      <c r="D559" s="76" t="s">
        <v>771</v>
      </c>
      <c r="E559" s="76" t="s">
        <v>1116</v>
      </c>
      <c r="F559" s="76" t="s">
        <v>94</v>
      </c>
      <c r="G559" s="76" t="s">
        <v>84</v>
      </c>
      <c r="H559" s="76" t="s">
        <v>999</v>
      </c>
      <c r="I559" s="76" t="s">
        <v>24</v>
      </c>
      <c r="J559" s="76" t="s">
        <v>24</v>
      </c>
      <c r="K559" s="75" t="s">
        <v>1117</v>
      </c>
      <c r="L559" s="75" t="s">
        <v>24</v>
      </c>
      <c r="M559" s="77">
        <v>0</v>
      </c>
      <c r="N559" s="78">
        <v>200</v>
      </c>
      <c r="O559" s="79">
        <v>200</v>
      </c>
      <c r="P559" s="80">
        <f t="shared" si="81"/>
        <v>0</v>
      </c>
      <c r="Q559" s="81">
        <f t="shared" si="83"/>
        <v>100</v>
      </c>
    </row>
    <row r="560" spans="1:17" s="1" customFormat="1" ht="27" outlineLevel="1" x14ac:dyDescent="0.25">
      <c r="A560" s="111">
        <f t="shared" si="82"/>
        <v>557</v>
      </c>
      <c r="B560" s="82" t="s">
        <v>1118</v>
      </c>
      <c r="C560" s="76" t="s">
        <v>766</v>
      </c>
      <c r="D560" s="76" t="s">
        <v>771</v>
      </c>
      <c r="E560" s="76" t="s">
        <v>1119</v>
      </c>
      <c r="F560" s="76" t="s">
        <v>94</v>
      </c>
      <c r="G560" s="76" t="s">
        <v>84</v>
      </c>
      <c r="H560" s="76" t="s">
        <v>999</v>
      </c>
      <c r="I560" s="76" t="s">
        <v>24</v>
      </c>
      <c r="J560" s="76" t="s">
        <v>24</v>
      </c>
      <c r="K560" s="75" t="s">
        <v>1120</v>
      </c>
      <c r="L560" s="75" t="s">
        <v>24</v>
      </c>
      <c r="M560" s="77">
        <v>0</v>
      </c>
      <c r="N560" s="78">
        <v>350</v>
      </c>
      <c r="O560" s="79">
        <v>350</v>
      </c>
      <c r="P560" s="80">
        <f t="shared" si="81"/>
        <v>0</v>
      </c>
      <c r="Q560" s="81">
        <f t="shared" si="83"/>
        <v>100</v>
      </c>
    </row>
    <row r="561" spans="1:18" s="1" customFormat="1" ht="27" outlineLevel="1" x14ac:dyDescent="0.25">
      <c r="A561" s="111">
        <f t="shared" si="82"/>
        <v>558</v>
      </c>
      <c r="B561" s="82" t="s">
        <v>1121</v>
      </c>
      <c r="C561" s="76" t="s">
        <v>766</v>
      </c>
      <c r="D561" s="76" t="s">
        <v>771</v>
      </c>
      <c r="E561" s="76" t="s">
        <v>1122</v>
      </c>
      <c r="F561" s="76" t="s">
        <v>94</v>
      </c>
      <c r="G561" s="76" t="s">
        <v>84</v>
      </c>
      <c r="H561" s="76" t="s">
        <v>999</v>
      </c>
      <c r="I561" s="76" t="s">
        <v>24</v>
      </c>
      <c r="J561" s="76" t="s">
        <v>24</v>
      </c>
      <c r="K561" s="75" t="s">
        <v>1123</v>
      </c>
      <c r="L561" s="75" t="s">
        <v>24</v>
      </c>
      <c r="M561" s="77">
        <v>0</v>
      </c>
      <c r="N561" s="78">
        <v>1000</v>
      </c>
      <c r="O561" s="79">
        <v>1000</v>
      </c>
      <c r="P561" s="80">
        <f t="shared" si="81"/>
        <v>0</v>
      </c>
      <c r="Q561" s="81">
        <f t="shared" si="83"/>
        <v>100</v>
      </c>
    </row>
    <row r="562" spans="1:18" s="1" customFormat="1" ht="27" outlineLevel="1" x14ac:dyDescent="0.25">
      <c r="A562" s="111">
        <f t="shared" si="82"/>
        <v>559</v>
      </c>
      <c r="B562" s="82" t="s">
        <v>1124</v>
      </c>
      <c r="C562" s="76" t="s">
        <v>766</v>
      </c>
      <c r="D562" s="76" t="s">
        <v>771</v>
      </c>
      <c r="E562" s="76" t="s">
        <v>1125</v>
      </c>
      <c r="F562" s="76" t="s">
        <v>94</v>
      </c>
      <c r="G562" s="76" t="s">
        <v>84</v>
      </c>
      <c r="H562" s="76" t="s">
        <v>999</v>
      </c>
      <c r="I562" s="76" t="s">
        <v>24</v>
      </c>
      <c r="J562" s="76" t="s">
        <v>24</v>
      </c>
      <c r="K562" s="75" t="s">
        <v>1126</v>
      </c>
      <c r="L562" s="75" t="s">
        <v>24</v>
      </c>
      <c r="M562" s="77">
        <v>0</v>
      </c>
      <c r="N562" s="78">
        <v>54</v>
      </c>
      <c r="O562" s="79">
        <v>54</v>
      </c>
      <c r="P562" s="80">
        <f t="shared" si="81"/>
        <v>0</v>
      </c>
      <c r="Q562" s="81">
        <f t="shared" si="83"/>
        <v>100</v>
      </c>
    </row>
    <row r="563" spans="1:18" s="1" customFormat="1" ht="27" outlineLevel="1" x14ac:dyDescent="0.25">
      <c r="A563" s="111">
        <f t="shared" si="82"/>
        <v>560</v>
      </c>
      <c r="B563" s="82" t="s">
        <v>1127</v>
      </c>
      <c r="C563" s="76" t="s">
        <v>766</v>
      </c>
      <c r="D563" s="76" t="s">
        <v>771</v>
      </c>
      <c r="E563" s="76" t="s">
        <v>1035</v>
      </c>
      <c r="F563" s="76" t="s">
        <v>94</v>
      </c>
      <c r="G563" s="76" t="s">
        <v>84</v>
      </c>
      <c r="H563" s="76" t="s">
        <v>999</v>
      </c>
      <c r="I563" s="76" t="s">
        <v>24</v>
      </c>
      <c r="J563" s="76" t="s">
        <v>24</v>
      </c>
      <c r="K563" s="75" t="s">
        <v>1128</v>
      </c>
      <c r="L563" s="75" t="s">
        <v>24</v>
      </c>
      <c r="M563" s="77">
        <v>0</v>
      </c>
      <c r="N563" s="78">
        <v>138</v>
      </c>
      <c r="O563" s="79">
        <v>0</v>
      </c>
      <c r="P563" s="80">
        <f t="shared" si="81"/>
        <v>-138</v>
      </c>
      <c r="Q563" s="81">
        <f t="shared" si="83"/>
        <v>0</v>
      </c>
    </row>
    <row r="564" spans="1:18" s="1" customFormat="1" ht="27" outlineLevel="1" x14ac:dyDescent="0.25">
      <c r="A564" s="111">
        <f t="shared" si="82"/>
        <v>561</v>
      </c>
      <c r="B564" s="82" t="s">
        <v>1129</v>
      </c>
      <c r="C564" s="76" t="s">
        <v>766</v>
      </c>
      <c r="D564" s="76" t="s">
        <v>771</v>
      </c>
      <c r="E564" s="76" t="s">
        <v>512</v>
      </c>
      <c r="F564" s="76" t="s">
        <v>94</v>
      </c>
      <c r="G564" s="76" t="s">
        <v>84</v>
      </c>
      <c r="H564" s="76" t="s">
        <v>999</v>
      </c>
      <c r="I564" s="76" t="s">
        <v>24</v>
      </c>
      <c r="J564" s="76" t="s">
        <v>24</v>
      </c>
      <c r="K564" s="75" t="s">
        <v>1130</v>
      </c>
      <c r="L564" s="75" t="s">
        <v>24</v>
      </c>
      <c r="M564" s="77">
        <v>0</v>
      </c>
      <c r="N564" s="78">
        <v>108</v>
      </c>
      <c r="O564" s="79">
        <v>108</v>
      </c>
      <c r="P564" s="80">
        <f t="shared" si="81"/>
        <v>0</v>
      </c>
      <c r="Q564" s="81">
        <f t="shared" si="83"/>
        <v>100</v>
      </c>
    </row>
    <row r="565" spans="1:18" s="1" customFormat="1" ht="27" outlineLevel="1" x14ac:dyDescent="0.25">
      <c r="A565" s="111">
        <f t="shared" si="82"/>
        <v>562</v>
      </c>
      <c r="B565" s="82" t="s">
        <v>1131</v>
      </c>
      <c r="C565" s="76" t="s">
        <v>766</v>
      </c>
      <c r="D565" s="76" t="s">
        <v>771</v>
      </c>
      <c r="E565" s="76" t="s">
        <v>515</v>
      </c>
      <c r="F565" s="76" t="s">
        <v>94</v>
      </c>
      <c r="G565" s="76" t="s">
        <v>84</v>
      </c>
      <c r="H565" s="76" t="s">
        <v>999</v>
      </c>
      <c r="I565" s="76" t="s">
        <v>24</v>
      </c>
      <c r="J565" s="76" t="s">
        <v>24</v>
      </c>
      <c r="K565" s="75" t="s">
        <v>1132</v>
      </c>
      <c r="L565" s="75" t="s">
        <v>24</v>
      </c>
      <c r="M565" s="77">
        <v>0</v>
      </c>
      <c r="N565" s="78">
        <v>94</v>
      </c>
      <c r="O565" s="79">
        <v>94</v>
      </c>
      <c r="P565" s="80">
        <f t="shared" si="81"/>
        <v>0</v>
      </c>
      <c r="Q565" s="81">
        <f t="shared" si="83"/>
        <v>100</v>
      </c>
    </row>
    <row r="566" spans="1:18" s="1" customFormat="1" ht="27" outlineLevel="1" x14ac:dyDescent="0.25">
      <c r="A566" s="111">
        <f t="shared" si="82"/>
        <v>563</v>
      </c>
      <c r="B566" s="82" t="s">
        <v>1133</v>
      </c>
      <c r="C566" s="76" t="s">
        <v>766</v>
      </c>
      <c r="D566" s="76" t="s">
        <v>771</v>
      </c>
      <c r="E566" s="76" t="s">
        <v>1134</v>
      </c>
      <c r="F566" s="76" t="s">
        <v>94</v>
      </c>
      <c r="G566" s="76" t="s">
        <v>84</v>
      </c>
      <c r="H566" s="76" t="s">
        <v>999</v>
      </c>
      <c r="I566" s="76" t="s">
        <v>24</v>
      </c>
      <c r="J566" s="76" t="s">
        <v>24</v>
      </c>
      <c r="K566" s="75" t="s">
        <v>1135</v>
      </c>
      <c r="L566" s="75" t="s">
        <v>24</v>
      </c>
      <c r="M566" s="77">
        <v>0</v>
      </c>
      <c r="N566" s="78">
        <v>1000</v>
      </c>
      <c r="O566" s="79">
        <v>1000</v>
      </c>
      <c r="P566" s="80">
        <f t="shared" si="81"/>
        <v>0</v>
      </c>
      <c r="Q566" s="81">
        <f t="shared" si="83"/>
        <v>100</v>
      </c>
    </row>
    <row r="567" spans="1:18" s="1" customFormat="1" ht="27" outlineLevel="1" x14ac:dyDescent="0.25">
      <c r="A567" s="111">
        <f t="shared" si="82"/>
        <v>564</v>
      </c>
      <c r="B567" s="82" t="s">
        <v>1136</v>
      </c>
      <c r="C567" s="76" t="s">
        <v>766</v>
      </c>
      <c r="D567" s="76" t="s">
        <v>771</v>
      </c>
      <c r="E567" s="76" t="s">
        <v>82</v>
      </c>
      <c r="F567" s="76" t="s">
        <v>94</v>
      </c>
      <c r="G567" s="76" t="s">
        <v>84</v>
      </c>
      <c r="H567" s="76" t="s">
        <v>999</v>
      </c>
      <c r="I567" s="76" t="s">
        <v>24</v>
      </c>
      <c r="J567" s="76" t="s">
        <v>24</v>
      </c>
      <c r="K567" s="75" t="s">
        <v>1137</v>
      </c>
      <c r="L567" s="75" t="s">
        <v>24</v>
      </c>
      <c r="M567" s="77">
        <v>0</v>
      </c>
      <c r="N567" s="78">
        <v>74</v>
      </c>
      <c r="O567" s="79">
        <v>74</v>
      </c>
      <c r="P567" s="80">
        <f t="shared" si="81"/>
        <v>0</v>
      </c>
      <c r="Q567" s="81">
        <f t="shared" si="83"/>
        <v>100</v>
      </c>
    </row>
    <row r="568" spans="1:18" s="40" customFormat="1" ht="26.25" x14ac:dyDescent="0.25">
      <c r="A568" s="124">
        <f t="shared" si="82"/>
        <v>565</v>
      </c>
      <c r="B568" s="93" t="s">
        <v>1138</v>
      </c>
      <c r="C568" s="85">
        <v>236650</v>
      </c>
      <c r="D568" s="85">
        <v>2004</v>
      </c>
      <c r="E568" s="85"/>
      <c r="F568" s="85"/>
      <c r="G568" s="85"/>
      <c r="H568" s="85" t="s">
        <v>1139</v>
      </c>
      <c r="I568" s="85"/>
      <c r="J568" s="85"/>
      <c r="K568" s="86"/>
      <c r="L568" s="86"/>
      <c r="M568" s="87">
        <f>M569</f>
        <v>0</v>
      </c>
      <c r="N568" s="87">
        <f t="shared" ref="N568:P568" si="84">N569</f>
        <v>100</v>
      </c>
      <c r="O568" s="87">
        <f t="shared" si="84"/>
        <v>100</v>
      </c>
      <c r="P568" s="46">
        <f t="shared" si="84"/>
        <v>0</v>
      </c>
      <c r="Q568" s="44">
        <f t="shared" si="83"/>
        <v>100</v>
      </c>
      <c r="R568" s="39"/>
    </row>
    <row r="569" spans="1:18" s="1" customFormat="1" ht="40.5" outlineLevel="1" x14ac:dyDescent="0.25">
      <c r="A569" s="111">
        <f t="shared" si="82"/>
        <v>566</v>
      </c>
      <c r="B569" s="82" t="s">
        <v>1140</v>
      </c>
      <c r="C569" s="76" t="s">
        <v>766</v>
      </c>
      <c r="D569" s="76" t="s">
        <v>771</v>
      </c>
      <c r="E569" s="76" t="s">
        <v>24</v>
      </c>
      <c r="F569" s="76" t="s">
        <v>754</v>
      </c>
      <c r="G569" s="76" t="s">
        <v>78</v>
      </c>
      <c r="H569" s="76" t="s">
        <v>1139</v>
      </c>
      <c r="I569" s="76" t="s">
        <v>24</v>
      </c>
      <c r="J569" s="76" t="s">
        <v>24</v>
      </c>
      <c r="K569" s="75" t="s">
        <v>1141</v>
      </c>
      <c r="L569" s="75" t="s">
        <v>24</v>
      </c>
      <c r="M569" s="77">
        <v>0</v>
      </c>
      <c r="N569" s="78">
        <v>100</v>
      </c>
      <c r="O569" s="79">
        <v>100</v>
      </c>
      <c r="P569" s="80">
        <f>O569-N569</f>
        <v>0</v>
      </c>
      <c r="Q569" s="81">
        <f>O569/N569*100</f>
        <v>100</v>
      </c>
    </row>
    <row r="570" spans="1:18" s="40" customFormat="1" ht="13.5" x14ac:dyDescent="0.25">
      <c r="A570" s="122">
        <f t="shared" si="82"/>
        <v>567</v>
      </c>
      <c r="B570" s="84" t="s">
        <v>1142</v>
      </c>
      <c r="C570" s="85">
        <v>236650</v>
      </c>
      <c r="D570" s="85">
        <v>2007</v>
      </c>
      <c r="E570" s="85"/>
      <c r="F570" s="85"/>
      <c r="G570" s="85"/>
      <c r="H570" s="85" t="s">
        <v>1143</v>
      </c>
      <c r="I570" s="85"/>
      <c r="J570" s="85"/>
      <c r="K570" s="86"/>
      <c r="L570" s="86"/>
      <c r="M570" s="87">
        <f>SUM(M571:M683)</f>
        <v>25000</v>
      </c>
      <c r="N570" s="87">
        <f>SUM(N571:N683)</f>
        <v>73979</v>
      </c>
      <c r="O570" s="87">
        <f>SUM(O571:O683)</f>
        <v>42669</v>
      </c>
      <c r="P570" s="46">
        <f>SUM(P571:P683)</f>
        <v>-31310</v>
      </c>
      <c r="Q570" s="44">
        <f t="shared" ref="Q570:Q633" si="85">O570/N570*100</f>
        <v>57.677178658808579</v>
      </c>
      <c r="R570" s="39"/>
    </row>
    <row r="571" spans="1:18" s="1" customFormat="1" ht="13.5" outlineLevel="1" x14ac:dyDescent="0.25">
      <c r="A571" s="110">
        <f t="shared" si="82"/>
        <v>568</v>
      </c>
      <c r="B571" s="75" t="s">
        <v>1144</v>
      </c>
      <c r="C571" s="76" t="s">
        <v>766</v>
      </c>
      <c r="D571" s="76" t="s">
        <v>730</v>
      </c>
      <c r="E571" s="76" t="s">
        <v>24</v>
      </c>
      <c r="F571" s="76" t="s">
        <v>106</v>
      </c>
      <c r="G571" s="76" t="s">
        <v>466</v>
      </c>
      <c r="H571" s="76" t="s">
        <v>1143</v>
      </c>
      <c r="I571" s="76" t="s">
        <v>24</v>
      </c>
      <c r="J571" s="76" t="s">
        <v>24</v>
      </c>
      <c r="K571" s="75"/>
      <c r="L571" s="75" t="s">
        <v>24</v>
      </c>
      <c r="M571" s="77">
        <v>25000</v>
      </c>
      <c r="N571" s="78">
        <v>31310</v>
      </c>
      <c r="O571" s="79">
        <v>0</v>
      </c>
      <c r="P571" s="80">
        <f t="shared" ref="P571:P634" si="86">O571-N571</f>
        <v>-31310</v>
      </c>
      <c r="Q571" s="81">
        <f t="shared" si="85"/>
        <v>0</v>
      </c>
    </row>
    <row r="572" spans="1:18" s="1" customFormat="1" ht="13.5" outlineLevel="1" x14ac:dyDescent="0.25">
      <c r="A572" s="110">
        <f t="shared" si="82"/>
        <v>569</v>
      </c>
      <c r="B572" s="75" t="s">
        <v>1145</v>
      </c>
      <c r="C572" s="76" t="s">
        <v>766</v>
      </c>
      <c r="D572" s="76" t="s">
        <v>730</v>
      </c>
      <c r="E572" s="76" t="s">
        <v>1146</v>
      </c>
      <c r="F572" s="76" t="s">
        <v>452</v>
      </c>
      <c r="G572" s="76" t="s">
        <v>84</v>
      </c>
      <c r="H572" s="76" t="s">
        <v>1143</v>
      </c>
      <c r="I572" s="76" t="s">
        <v>24</v>
      </c>
      <c r="J572" s="76" t="s">
        <v>24</v>
      </c>
      <c r="K572" s="75" t="s">
        <v>1147</v>
      </c>
      <c r="L572" s="75" t="s">
        <v>24</v>
      </c>
      <c r="M572" s="77">
        <v>0</v>
      </c>
      <c r="N572" s="78">
        <v>900</v>
      </c>
      <c r="O572" s="79">
        <v>900</v>
      </c>
      <c r="P572" s="80">
        <f t="shared" si="86"/>
        <v>0</v>
      </c>
      <c r="Q572" s="81">
        <f t="shared" si="85"/>
        <v>100</v>
      </c>
    </row>
    <row r="573" spans="1:18" s="1" customFormat="1" ht="13.5" outlineLevel="1" x14ac:dyDescent="0.25">
      <c r="A573" s="110">
        <f t="shared" si="82"/>
        <v>570</v>
      </c>
      <c r="B573" s="75" t="s">
        <v>1148</v>
      </c>
      <c r="C573" s="76" t="s">
        <v>766</v>
      </c>
      <c r="D573" s="76" t="s">
        <v>730</v>
      </c>
      <c r="E573" s="76" t="s">
        <v>1149</v>
      </c>
      <c r="F573" s="76" t="s">
        <v>452</v>
      </c>
      <c r="G573" s="76" t="s">
        <v>84</v>
      </c>
      <c r="H573" s="76" t="s">
        <v>1143</v>
      </c>
      <c r="I573" s="76" t="s">
        <v>24</v>
      </c>
      <c r="J573" s="76" t="s">
        <v>24</v>
      </c>
      <c r="K573" s="75" t="s">
        <v>1150</v>
      </c>
      <c r="L573" s="75" t="s">
        <v>24</v>
      </c>
      <c r="M573" s="77">
        <v>0</v>
      </c>
      <c r="N573" s="78">
        <v>1000</v>
      </c>
      <c r="O573" s="79">
        <v>1000</v>
      </c>
      <c r="P573" s="80">
        <f t="shared" si="86"/>
        <v>0</v>
      </c>
      <c r="Q573" s="81">
        <f t="shared" si="85"/>
        <v>100</v>
      </c>
    </row>
    <row r="574" spans="1:18" s="1" customFormat="1" ht="27" outlineLevel="1" x14ac:dyDescent="0.25">
      <c r="A574" s="111">
        <f t="shared" si="82"/>
        <v>571</v>
      </c>
      <c r="B574" s="82" t="s">
        <v>1151</v>
      </c>
      <c r="C574" s="76" t="s">
        <v>766</v>
      </c>
      <c r="D574" s="76" t="s">
        <v>730</v>
      </c>
      <c r="E574" s="76" t="s">
        <v>1152</v>
      </c>
      <c r="F574" s="76" t="s">
        <v>452</v>
      </c>
      <c r="G574" s="76" t="s">
        <v>84</v>
      </c>
      <c r="H574" s="76" t="s">
        <v>1143</v>
      </c>
      <c r="I574" s="76" t="s">
        <v>24</v>
      </c>
      <c r="J574" s="76" t="s">
        <v>24</v>
      </c>
      <c r="K574" s="75" t="s">
        <v>1153</v>
      </c>
      <c r="L574" s="75" t="s">
        <v>24</v>
      </c>
      <c r="M574" s="77">
        <v>0</v>
      </c>
      <c r="N574" s="78">
        <v>910</v>
      </c>
      <c r="O574" s="79">
        <v>910</v>
      </c>
      <c r="P574" s="80">
        <f t="shared" si="86"/>
        <v>0</v>
      </c>
      <c r="Q574" s="81">
        <f t="shared" si="85"/>
        <v>100</v>
      </c>
    </row>
    <row r="575" spans="1:18" s="1" customFormat="1" ht="27" outlineLevel="1" x14ac:dyDescent="0.25">
      <c r="A575" s="111">
        <f t="shared" si="82"/>
        <v>572</v>
      </c>
      <c r="B575" s="82" t="s">
        <v>1154</v>
      </c>
      <c r="C575" s="76" t="s">
        <v>766</v>
      </c>
      <c r="D575" s="76" t="s">
        <v>730</v>
      </c>
      <c r="E575" s="76" t="s">
        <v>491</v>
      </c>
      <c r="F575" s="76" t="s">
        <v>452</v>
      </c>
      <c r="G575" s="76" t="s">
        <v>84</v>
      </c>
      <c r="H575" s="76" t="s">
        <v>1143</v>
      </c>
      <c r="I575" s="76" t="s">
        <v>24</v>
      </c>
      <c r="J575" s="76" t="s">
        <v>24</v>
      </c>
      <c r="K575" s="75" t="s">
        <v>1155</v>
      </c>
      <c r="L575" s="75" t="s">
        <v>24</v>
      </c>
      <c r="M575" s="77">
        <v>0</v>
      </c>
      <c r="N575" s="78">
        <v>355</v>
      </c>
      <c r="O575" s="79">
        <v>355</v>
      </c>
      <c r="P575" s="80">
        <f t="shared" si="86"/>
        <v>0</v>
      </c>
      <c r="Q575" s="81">
        <f t="shared" si="85"/>
        <v>100</v>
      </c>
    </row>
    <row r="576" spans="1:18" s="1" customFormat="1" ht="13.5" outlineLevel="1" x14ac:dyDescent="0.25">
      <c r="A576" s="110">
        <f t="shared" si="82"/>
        <v>573</v>
      </c>
      <c r="B576" s="75" t="s">
        <v>1156</v>
      </c>
      <c r="C576" s="76" t="s">
        <v>766</v>
      </c>
      <c r="D576" s="76" t="s">
        <v>730</v>
      </c>
      <c r="E576" s="76" t="s">
        <v>826</v>
      </c>
      <c r="F576" s="76" t="s">
        <v>452</v>
      </c>
      <c r="G576" s="76" t="s">
        <v>84</v>
      </c>
      <c r="H576" s="76" t="s">
        <v>1143</v>
      </c>
      <c r="I576" s="76" t="s">
        <v>24</v>
      </c>
      <c r="J576" s="76" t="s">
        <v>24</v>
      </c>
      <c r="K576" s="75" t="s">
        <v>1157</v>
      </c>
      <c r="L576" s="75" t="s">
        <v>24</v>
      </c>
      <c r="M576" s="77">
        <v>0</v>
      </c>
      <c r="N576" s="78">
        <v>855</v>
      </c>
      <c r="O576" s="79">
        <v>855</v>
      </c>
      <c r="P576" s="80">
        <f t="shared" si="86"/>
        <v>0</v>
      </c>
      <c r="Q576" s="81">
        <f t="shared" si="85"/>
        <v>100</v>
      </c>
    </row>
    <row r="577" spans="1:17" s="1" customFormat="1" ht="13.5" outlineLevel="1" x14ac:dyDescent="0.25">
      <c r="A577" s="110">
        <f t="shared" si="82"/>
        <v>574</v>
      </c>
      <c r="B577" s="75" t="s">
        <v>1158</v>
      </c>
      <c r="C577" s="76" t="s">
        <v>766</v>
      </c>
      <c r="D577" s="76" t="s">
        <v>730</v>
      </c>
      <c r="E577" s="76" t="s">
        <v>840</v>
      </c>
      <c r="F577" s="76" t="s">
        <v>452</v>
      </c>
      <c r="G577" s="76" t="s">
        <v>84</v>
      </c>
      <c r="H577" s="76" t="s">
        <v>1143</v>
      </c>
      <c r="I577" s="76" t="s">
        <v>24</v>
      </c>
      <c r="J577" s="76" t="s">
        <v>24</v>
      </c>
      <c r="K577" s="75" t="s">
        <v>1159</v>
      </c>
      <c r="L577" s="75" t="s">
        <v>24</v>
      </c>
      <c r="M577" s="77">
        <v>0</v>
      </c>
      <c r="N577" s="78">
        <v>1000</v>
      </c>
      <c r="O577" s="79">
        <v>1000</v>
      </c>
      <c r="P577" s="80">
        <f t="shared" si="86"/>
        <v>0</v>
      </c>
      <c r="Q577" s="81">
        <f t="shared" si="85"/>
        <v>100</v>
      </c>
    </row>
    <row r="578" spans="1:17" s="1" customFormat="1" ht="27" outlineLevel="1" x14ac:dyDescent="0.25">
      <c r="A578" s="111">
        <f t="shared" si="82"/>
        <v>575</v>
      </c>
      <c r="B578" s="82" t="s">
        <v>1160</v>
      </c>
      <c r="C578" s="76" t="s">
        <v>766</v>
      </c>
      <c r="D578" s="76" t="s">
        <v>730</v>
      </c>
      <c r="E578" s="76" t="s">
        <v>1161</v>
      </c>
      <c r="F578" s="76" t="s">
        <v>452</v>
      </c>
      <c r="G578" s="76" t="s">
        <v>84</v>
      </c>
      <c r="H578" s="76" t="s">
        <v>1143</v>
      </c>
      <c r="I578" s="76" t="s">
        <v>24</v>
      </c>
      <c r="J578" s="76" t="s">
        <v>24</v>
      </c>
      <c r="K578" s="75" t="s">
        <v>1162</v>
      </c>
      <c r="L578" s="75" t="s">
        <v>24</v>
      </c>
      <c r="M578" s="77">
        <v>0</v>
      </c>
      <c r="N578" s="78">
        <v>355</v>
      </c>
      <c r="O578" s="79">
        <v>355</v>
      </c>
      <c r="P578" s="80">
        <f t="shared" si="86"/>
        <v>0</v>
      </c>
      <c r="Q578" s="81">
        <f t="shared" si="85"/>
        <v>100</v>
      </c>
    </row>
    <row r="579" spans="1:17" s="1" customFormat="1" ht="13.5" outlineLevel="1" x14ac:dyDescent="0.25">
      <c r="A579" s="110">
        <f t="shared" si="82"/>
        <v>576</v>
      </c>
      <c r="B579" s="75" t="s">
        <v>1163</v>
      </c>
      <c r="C579" s="76" t="s">
        <v>766</v>
      </c>
      <c r="D579" s="76" t="s">
        <v>730</v>
      </c>
      <c r="E579" s="76" t="s">
        <v>971</v>
      </c>
      <c r="F579" s="76" t="s">
        <v>452</v>
      </c>
      <c r="G579" s="76" t="s">
        <v>84</v>
      </c>
      <c r="H579" s="76" t="s">
        <v>1143</v>
      </c>
      <c r="I579" s="76" t="s">
        <v>24</v>
      </c>
      <c r="J579" s="76" t="s">
        <v>24</v>
      </c>
      <c r="K579" s="75" t="s">
        <v>1164</v>
      </c>
      <c r="L579" s="75" t="s">
        <v>24</v>
      </c>
      <c r="M579" s="77">
        <v>0</v>
      </c>
      <c r="N579" s="78">
        <v>1000</v>
      </c>
      <c r="O579" s="79">
        <v>1000</v>
      </c>
      <c r="P579" s="80">
        <f t="shared" si="86"/>
        <v>0</v>
      </c>
      <c r="Q579" s="81">
        <f t="shared" si="85"/>
        <v>100</v>
      </c>
    </row>
    <row r="580" spans="1:17" s="1" customFormat="1" ht="27" outlineLevel="1" x14ac:dyDescent="0.25">
      <c r="A580" s="111">
        <f t="shared" si="82"/>
        <v>577</v>
      </c>
      <c r="B580" s="82" t="s">
        <v>1165</v>
      </c>
      <c r="C580" s="76" t="s">
        <v>766</v>
      </c>
      <c r="D580" s="76" t="s">
        <v>730</v>
      </c>
      <c r="E580" s="76" t="s">
        <v>848</v>
      </c>
      <c r="F580" s="76" t="s">
        <v>784</v>
      </c>
      <c r="G580" s="76" t="s">
        <v>84</v>
      </c>
      <c r="H580" s="76" t="s">
        <v>1143</v>
      </c>
      <c r="I580" s="76" t="s">
        <v>24</v>
      </c>
      <c r="J580" s="76" t="s">
        <v>24</v>
      </c>
      <c r="K580" s="75" t="s">
        <v>1166</v>
      </c>
      <c r="L580" s="75" t="s">
        <v>24</v>
      </c>
      <c r="M580" s="77">
        <v>0</v>
      </c>
      <c r="N580" s="78">
        <v>291</v>
      </c>
      <c r="O580" s="79">
        <v>291</v>
      </c>
      <c r="P580" s="80">
        <f t="shared" si="86"/>
        <v>0</v>
      </c>
      <c r="Q580" s="81">
        <f t="shared" si="85"/>
        <v>100</v>
      </c>
    </row>
    <row r="581" spans="1:17" s="1" customFormat="1" ht="40.5" outlineLevel="1" x14ac:dyDescent="0.25">
      <c r="A581" s="111">
        <f t="shared" ref="A581:A644" si="87">1+A580</f>
        <v>578</v>
      </c>
      <c r="B581" s="82" t="s">
        <v>1167</v>
      </c>
      <c r="C581" s="76" t="s">
        <v>766</v>
      </c>
      <c r="D581" s="76" t="s">
        <v>730</v>
      </c>
      <c r="E581" s="76" t="s">
        <v>848</v>
      </c>
      <c r="F581" s="76" t="s">
        <v>784</v>
      </c>
      <c r="G581" s="76" t="s">
        <v>84</v>
      </c>
      <c r="H581" s="76" t="s">
        <v>1143</v>
      </c>
      <c r="I581" s="76" t="s">
        <v>24</v>
      </c>
      <c r="J581" s="76" t="s">
        <v>24</v>
      </c>
      <c r="K581" s="75" t="s">
        <v>1168</v>
      </c>
      <c r="L581" s="75" t="s">
        <v>24</v>
      </c>
      <c r="M581" s="77">
        <v>0</v>
      </c>
      <c r="N581" s="78">
        <v>500</v>
      </c>
      <c r="O581" s="79">
        <v>500</v>
      </c>
      <c r="P581" s="80">
        <f t="shared" si="86"/>
        <v>0</v>
      </c>
      <c r="Q581" s="81">
        <f t="shared" si="85"/>
        <v>100</v>
      </c>
    </row>
    <row r="582" spans="1:17" s="1" customFormat="1" ht="27" outlineLevel="1" x14ac:dyDescent="0.25">
      <c r="A582" s="111">
        <f t="shared" si="87"/>
        <v>579</v>
      </c>
      <c r="B582" s="82" t="s">
        <v>1169</v>
      </c>
      <c r="C582" s="76" t="s">
        <v>766</v>
      </c>
      <c r="D582" s="76" t="s">
        <v>730</v>
      </c>
      <c r="E582" s="76" t="s">
        <v>783</v>
      </c>
      <c r="F582" s="76" t="s">
        <v>784</v>
      </c>
      <c r="G582" s="76" t="s">
        <v>84</v>
      </c>
      <c r="H582" s="76" t="s">
        <v>1143</v>
      </c>
      <c r="I582" s="76" t="s">
        <v>24</v>
      </c>
      <c r="J582" s="76" t="s">
        <v>24</v>
      </c>
      <c r="K582" s="75" t="s">
        <v>1170</v>
      </c>
      <c r="L582" s="75" t="s">
        <v>24</v>
      </c>
      <c r="M582" s="77">
        <v>0</v>
      </c>
      <c r="N582" s="78">
        <v>295</v>
      </c>
      <c r="O582" s="79">
        <v>295</v>
      </c>
      <c r="P582" s="80">
        <f t="shared" si="86"/>
        <v>0</v>
      </c>
      <c r="Q582" s="81">
        <f t="shared" si="85"/>
        <v>100</v>
      </c>
    </row>
    <row r="583" spans="1:17" s="1" customFormat="1" ht="27" outlineLevel="1" x14ac:dyDescent="0.25">
      <c r="A583" s="111">
        <f t="shared" si="87"/>
        <v>580</v>
      </c>
      <c r="B583" s="82" t="s">
        <v>1171</v>
      </c>
      <c r="C583" s="76" t="s">
        <v>766</v>
      </c>
      <c r="D583" s="76" t="s">
        <v>730</v>
      </c>
      <c r="E583" s="76" t="s">
        <v>1172</v>
      </c>
      <c r="F583" s="76" t="s">
        <v>784</v>
      </c>
      <c r="G583" s="76" t="s">
        <v>84</v>
      </c>
      <c r="H583" s="76" t="s">
        <v>1143</v>
      </c>
      <c r="I583" s="76" t="s">
        <v>24</v>
      </c>
      <c r="J583" s="76" t="s">
        <v>24</v>
      </c>
      <c r="K583" s="75" t="s">
        <v>1173</v>
      </c>
      <c r="L583" s="75" t="s">
        <v>24</v>
      </c>
      <c r="M583" s="77">
        <v>0</v>
      </c>
      <c r="N583" s="78">
        <v>355</v>
      </c>
      <c r="O583" s="79">
        <v>355</v>
      </c>
      <c r="P583" s="80">
        <f t="shared" si="86"/>
        <v>0</v>
      </c>
      <c r="Q583" s="81">
        <f t="shared" si="85"/>
        <v>100</v>
      </c>
    </row>
    <row r="584" spans="1:17" s="1" customFormat="1" ht="27" outlineLevel="1" x14ac:dyDescent="0.25">
      <c r="A584" s="111">
        <f t="shared" si="87"/>
        <v>581</v>
      </c>
      <c r="B584" s="82" t="s">
        <v>1174</v>
      </c>
      <c r="C584" s="76" t="s">
        <v>766</v>
      </c>
      <c r="D584" s="76" t="s">
        <v>730</v>
      </c>
      <c r="E584" s="76" t="s">
        <v>1175</v>
      </c>
      <c r="F584" s="76" t="s">
        <v>784</v>
      </c>
      <c r="G584" s="76" t="s">
        <v>84</v>
      </c>
      <c r="H584" s="76" t="s">
        <v>1143</v>
      </c>
      <c r="I584" s="76" t="s">
        <v>24</v>
      </c>
      <c r="J584" s="76" t="s">
        <v>24</v>
      </c>
      <c r="K584" s="75" t="s">
        <v>1176</v>
      </c>
      <c r="L584" s="75" t="s">
        <v>24</v>
      </c>
      <c r="M584" s="77">
        <v>0</v>
      </c>
      <c r="N584" s="78">
        <v>350</v>
      </c>
      <c r="O584" s="79">
        <v>350</v>
      </c>
      <c r="P584" s="80">
        <f t="shared" si="86"/>
        <v>0</v>
      </c>
      <c r="Q584" s="81">
        <f t="shared" si="85"/>
        <v>100</v>
      </c>
    </row>
    <row r="585" spans="1:17" s="1" customFormat="1" ht="27" outlineLevel="1" x14ac:dyDescent="0.25">
      <c r="A585" s="111">
        <f t="shared" si="87"/>
        <v>582</v>
      </c>
      <c r="B585" s="82" t="s">
        <v>1177</v>
      </c>
      <c r="C585" s="76" t="s">
        <v>766</v>
      </c>
      <c r="D585" s="76" t="s">
        <v>730</v>
      </c>
      <c r="E585" s="76" t="s">
        <v>1178</v>
      </c>
      <c r="F585" s="76" t="s">
        <v>784</v>
      </c>
      <c r="G585" s="76" t="s">
        <v>84</v>
      </c>
      <c r="H585" s="76" t="s">
        <v>1143</v>
      </c>
      <c r="I585" s="76" t="s">
        <v>24</v>
      </c>
      <c r="J585" s="76" t="s">
        <v>24</v>
      </c>
      <c r="K585" s="75" t="s">
        <v>1179</v>
      </c>
      <c r="L585" s="75" t="s">
        <v>24</v>
      </c>
      <c r="M585" s="77">
        <v>0</v>
      </c>
      <c r="N585" s="78">
        <v>50</v>
      </c>
      <c r="O585" s="79">
        <v>50</v>
      </c>
      <c r="P585" s="80">
        <f t="shared" si="86"/>
        <v>0</v>
      </c>
      <c r="Q585" s="81">
        <f t="shared" si="85"/>
        <v>100</v>
      </c>
    </row>
    <row r="586" spans="1:17" s="1" customFormat="1" ht="27" outlineLevel="1" x14ac:dyDescent="0.25">
      <c r="A586" s="111">
        <f t="shared" si="87"/>
        <v>583</v>
      </c>
      <c r="B586" s="82" t="s">
        <v>1180</v>
      </c>
      <c r="C586" s="76" t="s">
        <v>766</v>
      </c>
      <c r="D586" s="76" t="s">
        <v>730</v>
      </c>
      <c r="E586" s="76" t="s">
        <v>482</v>
      </c>
      <c r="F586" s="76" t="s">
        <v>784</v>
      </c>
      <c r="G586" s="76" t="s">
        <v>84</v>
      </c>
      <c r="H586" s="76" t="s">
        <v>1143</v>
      </c>
      <c r="I586" s="76" t="s">
        <v>24</v>
      </c>
      <c r="J586" s="76" t="s">
        <v>24</v>
      </c>
      <c r="K586" s="75" t="s">
        <v>1181</v>
      </c>
      <c r="L586" s="75" t="s">
        <v>24</v>
      </c>
      <c r="M586" s="77">
        <v>0</v>
      </c>
      <c r="N586" s="78">
        <v>94</v>
      </c>
      <c r="O586" s="79">
        <v>94</v>
      </c>
      <c r="P586" s="80">
        <f t="shared" si="86"/>
        <v>0</v>
      </c>
      <c r="Q586" s="81">
        <f t="shared" si="85"/>
        <v>100</v>
      </c>
    </row>
    <row r="587" spans="1:17" s="1" customFormat="1" ht="27" outlineLevel="1" x14ac:dyDescent="0.25">
      <c r="A587" s="111">
        <f t="shared" si="87"/>
        <v>584</v>
      </c>
      <c r="B587" s="82" t="s">
        <v>1182</v>
      </c>
      <c r="C587" s="76" t="s">
        <v>766</v>
      </c>
      <c r="D587" s="76" t="s">
        <v>730</v>
      </c>
      <c r="E587" s="76" t="s">
        <v>1183</v>
      </c>
      <c r="F587" s="76" t="s">
        <v>784</v>
      </c>
      <c r="G587" s="76" t="s">
        <v>84</v>
      </c>
      <c r="H587" s="76" t="s">
        <v>1143</v>
      </c>
      <c r="I587" s="76" t="s">
        <v>24</v>
      </c>
      <c r="J587" s="76" t="s">
        <v>24</v>
      </c>
      <c r="K587" s="75" t="s">
        <v>1184</v>
      </c>
      <c r="L587" s="75" t="s">
        <v>24</v>
      </c>
      <c r="M587" s="77">
        <v>0</v>
      </c>
      <c r="N587" s="78">
        <v>355</v>
      </c>
      <c r="O587" s="79">
        <v>355</v>
      </c>
      <c r="P587" s="80">
        <f t="shared" si="86"/>
        <v>0</v>
      </c>
      <c r="Q587" s="81">
        <f t="shared" si="85"/>
        <v>100</v>
      </c>
    </row>
    <row r="588" spans="1:17" s="1" customFormat="1" ht="27" outlineLevel="1" x14ac:dyDescent="0.25">
      <c r="A588" s="111">
        <f t="shared" si="87"/>
        <v>585</v>
      </c>
      <c r="B588" s="82" t="s">
        <v>1185</v>
      </c>
      <c r="C588" s="76" t="s">
        <v>766</v>
      </c>
      <c r="D588" s="76" t="s">
        <v>730</v>
      </c>
      <c r="E588" s="76" t="s">
        <v>560</v>
      </c>
      <c r="F588" s="76" t="s">
        <v>784</v>
      </c>
      <c r="G588" s="76" t="s">
        <v>84</v>
      </c>
      <c r="H588" s="76" t="s">
        <v>1143</v>
      </c>
      <c r="I588" s="76" t="s">
        <v>24</v>
      </c>
      <c r="J588" s="76" t="s">
        <v>24</v>
      </c>
      <c r="K588" s="75" t="s">
        <v>1186</v>
      </c>
      <c r="L588" s="75" t="s">
        <v>24</v>
      </c>
      <c r="M588" s="77">
        <v>0</v>
      </c>
      <c r="N588" s="78">
        <v>355</v>
      </c>
      <c r="O588" s="79">
        <v>355</v>
      </c>
      <c r="P588" s="80">
        <f t="shared" si="86"/>
        <v>0</v>
      </c>
      <c r="Q588" s="81">
        <f t="shared" si="85"/>
        <v>100</v>
      </c>
    </row>
    <row r="589" spans="1:17" s="1" customFormat="1" ht="27" outlineLevel="1" x14ac:dyDescent="0.25">
      <c r="A589" s="111">
        <f t="shared" si="87"/>
        <v>586</v>
      </c>
      <c r="B589" s="82" t="s">
        <v>1187</v>
      </c>
      <c r="C589" s="76" t="s">
        <v>766</v>
      </c>
      <c r="D589" s="76" t="s">
        <v>730</v>
      </c>
      <c r="E589" s="76" t="s">
        <v>528</v>
      </c>
      <c r="F589" s="76" t="s">
        <v>784</v>
      </c>
      <c r="G589" s="76" t="s">
        <v>84</v>
      </c>
      <c r="H589" s="76" t="s">
        <v>1143</v>
      </c>
      <c r="I589" s="76" t="s">
        <v>24</v>
      </c>
      <c r="J589" s="76" t="s">
        <v>24</v>
      </c>
      <c r="K589" s="75" t="s">
        <v>1188</v>
      </c>
      <c r="L589" s="75" t="s">
        <v>24</v>
      </c>
      <c r="M589" s="77">
        <v>0</v>
      </c>
      <c r="N589" s="78">
        <v>403</v>
      </c>
      <c r="O589" s="79">
        <v>403</v>
      </c>
      <c r="P589" s="80">
        <f t="shared" si="86"/>
        <v>0</v>
      </c>
      <c r="Q589" s="81">
        <f t="shared" si="85"/>
        <v>100</v>
      </c>
    </row>
    <row r="590" spans="1:17" s="1" customFormat="1" ht="13.5" outlineLevel="1" x14ac:dyDescent="0.25">
      <c r="A590" s="110">
        <f t="shared" si="87"/>
        <v>587</v>
      </c>
      <c r="B590" s="75" t="s">
        <v>1189</v>
      </c>
      <c r="C590" s="76" t="s">
        <v>766</v>
      </c>
      <c r="D590" s="76" t="s">
        <v>730</v>
      </c>
      <c r="E590" s="76" t="s">
        <v>488</v>
      </c>
      <c r="F590" s="76" t="s">
        <v>784</v>
      </c>
      <c r="G590" s="76" t="s">
        <v>84</v>
      </c>
      <c r="H590" s="76" t="s">
        <v>1143</v>
      </c>
      <c r="I590" s="76" t="s">
        <v>24</v>
      </c>
      <c r="J590" s="76" t="s">
        <v>24</v>
      </c>
      <c r="K590" s="75" t="s">
        <v>1190</v>
      </c>
      <c r="L590" s="75" t="s">
        <v>24</v>
      </c>
      <c r="M590" s="77">
        <v>0</v>
      </c>
      <c r="N590" s="78">
        <v>1000</v>
      </c>
      <c r="O590" s="79">
        <v>1000</v>
      </c>
      <c r="P590" s="80">
        <f t="shared" si="86"/>
        <v>0</v>
      </c>
      <c r="Q590" s="81">
        <f t="shared" si="85"/>
        <v>100</v>
      </c>
    </row>
    <row r="591" spans="1:17" s="1" customFormat="1" ht="13.5" outlineLevel="1" x14ac:dyDescent="0.25">
      <c r="A591" s="110">
        <f t="shared" si="87"/>
        <v>588</v>
      </c>
      <c r="B591" s="75" t="s">
        <v>1191</v>
      </c>
      <c r="C591" s="76" t="s">
        <v>766</v>
      </c>
      <c r="D591" s="76" t="s">
        <v>730</v>
      </c>
      <c r="E591" s="76" t="s">
        <v>1192</v>
      </c>
      <c r="F591" s="76" t="s">
        <v>784</v>
      </c>
      <c r="G591" s="76" t="s">
        <v>84</v>
      </c>
      <c r="H591" s="76" t="s">
        <v>1143</v>
      </c>
      <c r="I591" s="76" t="s">
        <v>24</v>
      </c>
      <c r="J591" s="76" t="s">
        <v>24</v>
      </c>
      <c r="K591" s="75" t="s">
        <v>1193</v>
      </c>
      <c r="L591" s="75" t="s">
        <v>24</v>
      </c>
      <c r="M591" s="77">
        <v>0</v>
      </c>
      <c r="N591" s="78">
        <v>312</v>
      </c>
      <c r="O591" s="79">
        <v>312</v>
      </c>
      <c r="P591" s="80">
        <f t="shared" si="86"/>
        <v>0</v>
      </c>
      <c r="Q591" s="81">
        <f t="shared" si="85"/>
        <v>100</v>
      </c>
    </row>
    <row r="592" spans="1:17" s="1" customFormat="1" ht="13.5" outlineLevel="1" x14ac:dyDescent="0.25">
      <c r="A592" s="110">
        <f t="shared" si="87"/>
        <v>589</v>
      </c>
      <c r="B592" s="75" t="s">
        <v>1194</v>
      </c>
      <c r="C592" s="76" t="s">
        <v>766</v>
      </c>
      <c r="D592" s="76" t="s">
        <v>730</v>
      </c>
      <c r="E592" s="76" t="s">
        <v>1195</v>
      </c>
      <c r="F592" s="76" t="s">
        <v>784</v>
      </c>
      <c r="G592" s="76" t="s">
        <v>84</v>
      </c>
      <c r="H592" s="76" t="s">
        <v>1143</v>
      </c>
      <c r="I592" s="76" t="s">
        <v>24</v>
      </c>
      <c r="J592" s="76" t="s">
        <v>24</v>
      </c>
      <c r="K592" s="75" t="s">
        <v>1196</v>
      </c>
      <c r="L592" s="75" t="s">
        <v>24</v>
      </c>
      <c r="M592" s="77">
        <v>0</v>
      </c>
      <c r="N592" s="78">
        <v>355</v>
      </c>
      <c r="O592" s="79">
        <v>355</v>
      </c>
      <c r="P592" s="80">
        <f t="shared" si="86"/>
        <v>0</v>
      </c>
      <c r="Q592" s="81">
        <f t="shared" si="85"/>
        <v>100</v>
      </c>
    </row>
    <row r="593" spans="1:17" s="1" customFormat="1" ht="27" outlineLevel="1" x14ac:dyDescent="0.25">
      <c r="A593" s="111">
        <f t="shared" si="87"/>
        <v>590</v>
      </c>
      <c r="B593" s="82" t="s">
        <v>1197</v>
      </c>
      <c r="C593" s="76" t="s">
        <v>766</v>
      </c>
      <c r="D593" s="76" t="s">
        <v>730</v>
      </c>
      <c r="E593" s="76" t="s">
        <v>1198</v>
      </c>
      <c r="F593" s="76" t="s">
        <v>476</v>
      </c>
      <c r="G593" s="76" t="s">
        <v>84</v>
      </c>
      <c r="H593" s="76" t="s">
        <v>1143</v>
      </c>
      <c r="I593" s="76" t="s">
        <v>24</v>
      </c>
      <c r="J593" s="76" t="s">
        <v>24</v>
      </c>
      <c r="K593" s="75" t="s">
        <v>1199</v>
      </c>
      <c r="L593" s="75" t="s">
        <v>24</v>
      </c>
      <c r="M593" s="77">
        <v>0</v>
      </c>
      <c r="N593" s="78">
        <v>50</v>
      </c>
      <c r="O593" s="79">
        <v>50</v>
      </c>
      <c r="P593" s="80">
        <f t="shared" si="86"/>
        <v>0</v>
      </c>
      <c r="Q593" s="81">
        <f t="shared" si="85"/>
        <v>100</v>
      </c>
    </row>
    <row r="594" spans="1:17" s="1" customFormat="1" ht="27" outlineLevel="1" x14ac:dyDescent="0.25">
      <c r="A594" s="111">
        <f t="shared" si="87"/>
        <v>591</v>
      </c>
      <c r="B594" s="82" t="s">
        <v>1200</v>
      </c>
      <c r="C594" s="76" t="s">
        <v>766</v>
      </c>
      <c r="D594" s="76" t="s">
        <v>730</v>
      </c>
      <c r="E594" s="76" t="s">
        <v>965</v>
      </c>
      <c r="F594" s="76" t="s">
        <v>476</v>
      </c>
      <c r="G594" s="76" t="s">
        <v>84</v>
      </c>
      <c r="H594" s="76" t="s">
        <v>1143</v>
      </c>
      <c r="I594" s="76" t="s">
        <v>24</v>
      </c>
      <c r="J594" s="76" t="s">
        <v>24</v>
      </c>
      <c r="K594" s="75" t="s">
        <v>1201</v>
      </c>
      <c r="L594" s="75" t="s">
        <v>24</v>
      </c>
      <c r="M594" s="77">
        <v>0</v>
      </c>
      <c r="N594" s="78">
        <v>50</v>
      </c>
      <c r="O594" s="79">
        <v>50</v>
      </c>
      <c r="P594" s="80">
        <f t="shared" si="86"/>
        <v>0</v>
      </c>
      <c r="Q594" s="81">
        <f t="shared" si="85"/>
        <v>100</v>
      </c>
    </row>
    <row r="595" spans="1:17" s="1" customFormat="1" ht="27" outlineLevel="1" x14ac:dyDescent="0.25">
      <c r="A595" s="111">
        <f t="shared" si="87"/>
        <v>592</v>
      </c>
      <c r="B595" s="82" t="s">
        <v>1202</v>
      </c>
      <c r="C595" s="76" t="s">
        <v>766</v>
      </c>
      <c r="D595" s="76" t="s">
        <v>730</v>
      </c>
      <c r="E595" s="76" t="s">
        <v>1203</v>
      </c>
      <c r="F595" s="76" t="s">
        <v>476</v>
      </c>
      <c r="G595" s="76" t="s">
        <v>84</v>
      </c>
      <c r="H595" s="76" t="s">
        <v>1143</v>
      </c>
      <c r="I595" s="76" t="s">
        <v>24</v>
      </c>
      <c r="J595" s="76" t="s">
        <v>24</v>
      </c>
      <c r="K595" s="75" t="s">
        <v>1204</v>
      </c>
      <c r="L595" s="75" t="s">
        <v>24</v>
      </c>
      <c r="M595" s="77">
        <v>0</v>
      </c>
      <c r="N595" s="78">
        <v>50</v>
      </c>
      <c r="O595" s="79">
        <v>50</v>
      </c>
      <c r="P595" s="80">
        <f t="shared" si="86"/>
        <v>0</v>
      </c>
      <c r="Q595" s="81">
        <f t="shared" si="85"/>
        <v>100</v>
      </c>
    </row>
    <row r="596" spans="1:17" s="1" customFormat="1" ht="13.5" outlineLevel="1" x14ac:dyDescent="0.25">
      <c r="A596" s="110">
        <f t="shared" si="87"/>
        <v>593</v>
      </c>
      <c r="B596" s="75" t="s">
        <v>1205</v>
      </c>
      <c r="C596" s="76" t="s">
        <v>766</v>
      </c>
      <c r="D596" s="76" t="s">
        <v>730</v>
      </c>
      <c r="E596" s="76" t="s">
        <v>1152</v>
      </c>
      <c r="F596" s="76" t="s">
        <v>1206</v>
      </c>
      <c r="G596" s="76" t="s">
        <v>84</v>
      </c>
      <c r="H596" s="76" t="s">
        <v>1143</v>
      </c>
      <c r="I596" s="76" t="s">
        <v>24</v>
      </c>
      <c r="J596" s="76" t="s">
        <v>24</v>
      </c>
      <c r="K596" s="75" t="s">
        <v>1207</v>
      </c>
      <c r="L596" s="75" t="s">
        <v>24</v>
      </c>
      <c r="M596" s="77">
        <v>0</v>
      </c>
      <c r="N596" s="78">
        <v>60</v>
      </c>
      <c r="O596" s="79">
        <v>60</v>
      </c>
      <c r="P596" s="80">
        <f t="shared" si="86"/>
        <v>0</v>
      </c>
      <c r="Q596" s="81">
        <f t="shared" si="85"/>
        <v>100</v>
      </c>
    </row>
    <row r="597" spans="1:17" s="1" customFormat="1" ht="27" outlineLevel="1" x14ac:dyDescent="0.25">
      <c r="A597" s="111">
        <f t="shared" si="87"/>
        <v>594</v>
      </c>
      <c r="B597" s="82" t="s">
        <v>1208</v>
      </c>
      <c r="C597" s="76" t="s">
        <v>766</v>
      </c>
      <c r="D597" s="76" t="s">
        <v>730</v>
      </c>
      <c r="E597" s="76" t="s">
        <v>1209</v>
      </c>
      <c r="F597" s="76" t="s">
        <v>1206</v>
      </c>
      <c r="G597" s="76" t="s">
        <v>84</v>
      </c>
      <c r="H597" s="76" t="s">
        <v>1143</v>
      </c>
      <c r="I597" s="76" t="s">
        <v>24</v>
      </c>
      <c r="J597" s="76" t="s">
        <v>24</v>
      </c>
      <c r="K597" s="75" t="s">
        <v>1210</v>
      </c>
      <c r="L597" s="75" t="s">
        <v>24</v>
      </c>
      <c r="M597" s="77">
        <v>0</v>
      </c>
      <c r="N597" s="78">
        <v>500</v>
      </c>
      <c r="O597" s="79">
        <v>500</v>
      </c>
      <c r="P597" s="80">
        <f t="shared" si="86"/>
        <v>0</v>
      </c>
      <c r="Q597" s="81">
        <f t="shared" si="85"/>
        <v>100</v>
      </c>
    </row>
    <row r="598" spans="1:17" s="1" customFormat="1" ht="27" outlineLevel="1" x14ac:dyDescent="0.25">
      <c r="A598" s="111">
        <f t="shared" si="87"/>
        <v>595</v>
      </c>
      <c r="B598" s="82" t="s">
        <v>1211</v>
      </c>
      <c r="C598" s="76" t="s">
        <v>766</v>
      </c>
      <c r="D598" s="76" t="s">
        <v>730</v>
      </c>
      <c r="E598" s="76" t="s">
        <v>1209</v>
      </c>
      <c r="F598" s="76" t="s">
        <v>1206</v>
      </c>
      <c r="G598" s="76" t="s">
        <v>84</v>
      </c>
      <c r="H598" s="76" t="s">
        <v>1143</v>
      </c>
      <c r="I598" s="76" t="s">
        <v>24</v>
      </c>
      <c r="J598" s="76" t="s">
        <v>24</v>
      </c>
      <c r="K598" s="75" t="s">
        <v>1212</v>
      </c>
      <c r="L598" s="75" t="s">
        <v>24</v>
      </c>
      <c r="M598" s="77">
        <v>0</v>
      </c>
      <c r="N598" s="78">
        <v>500</v>
      </c>
      <c r="O598" s="79">
        <v>500</v>
      </c>
      <c r="P598" s="80">
        <f t="shared" si="86"/>
        <v>0</v>
      </c>
      <c r="Q598" s="81">
        <f t="shared" si="85"/>
        <v>100</v>
      </c>
    </row>
    <row r="599" spans="1:17" s="1" customFormat="1" ht="27" outlineLevel="1" x14ac:dyDescent="0.25">
      <c r="A599" s="111">
        <f t="shared" si="87"/>
        <v>596</v>
      </c>
      <c r="B599" s="82" t="s">
        <v>1213</v>
      </c>
      <c r="C599" s="76" t="s">
        <v>766</v>
      </c>
      <c r="D599" s="76" t="s">
        <v>730</v>
      </c>
      <c r="E599" s="76" t="s">
        <v>650</v>
      </c>
      <c r="F599" s="76" t="s">
        <v>1214</v>
      </c>
      <c r="G599" s="76" t="s">
        <v>84</v>
      </c>
      <c r="H599" s="76" t="s">
        <v>1143</v>
      </c>
      <c r="I599" s="76" t="s">
        <v>24</v>
      </c>
      <c r="J599" s="76" t="s">
        <v>24</v>
      </c>
      <c r="K599" s="75" t="s">
        <v>1215</v>
      </c>
      <c r="L599" s="75" t="s">
        <v>24</v>
      </c>
      <c r="M599" s="77">
        <v>0</v>
      </c>
      <c r="N599" s="78">
        <v>43</v>
      </c>
      <c r="O599" s="79">
        <v>43</v>
      </c>
      <c r="P599" s="80">
        <f t="shared" si="86"/>
        <v>0</v>
      </c>
      <c r="Q599" s="81">
        <f t="shared" si="85"/>
        <v>100</v>
      </c>
    </row>
    <row r="600" spans="1:17" s="1" customFormat="1" ht="13.5" outlineLevel="1" x14ac:dyDescent="0.25">
      <c r="A600" s="110">
        <f t="shared" si="87"/>
        <v>597</v>
      </c>
      <c r="B600" s="75" t="s">
        <v>1216</v>
      </c>
      <c r="C600" s="76" t="s">
        <v>766</v>
      </c>
      <c r="D600" s="76" t="s">
        <v>730</v>
      </c>
      <c r="E600" s="76" t="s">
        <v>971</v>
      </c>
      <c r="F600" s="76" t="s">
        <v>1217</v>
      </c>
      <c r="G600" s="76" t="s">
        <v>84</v>
      </c>
      <c r="H600" s="76" t="s">
        <v>1143</v>
      </c>
      <c r="I600" s="76" t="s">
        <v>24</v>
      </c>
      <c r="J600" s="76" t="s">
        <v>24</v>
      </c>
      <c r="K600" s="75" t="s">
        <v>1218</v>
      </c>
      <c r="L600" s="75" t="s">
        <v>24</v>
      </c>
      <c r="M600" s="77">
        <v>0</v>
      </c>
      <c r="N600" s="78">
        <v>403</v>
      </c>
      <c r="O600" s="79">
        <v>403</v>
      </c>
      <c r="P600" s="80">
        <f t="shared" si="86"/>
        <v>0</v>
      </c>
      <c r="Q600" s="81">
        <f t="shared" si="85"/>
        <v>100</v>
      </c>
    </row>
    <row r="601" spans="1:17" s="1" customFormat="1" ht="27" outlineLevel="1" x14ac:dyDescent="0.25">
      <c r="A601" s="111">
        <f t="shared" si="87"/>
        <v>598</v>
      </c>
      <c r="B601" s="82" t="s">
        <v>1219</v>
      </c>
      <c r="C601" s="76" t="s">
        <v>766</v>
      </c>
      <c r="D601" s="76" t="s">
        <v>730</v>
      </c>
      <c r="E601" s="76" t="s">
        <v>1220</v>
      </c>
      <c r="F601" s="76" t="s">
        <v>859</v>
      </c>
      <c r="G601" s="76" t="s">
        <v>84</v>
      </c>
      <c r="H601" s="76" t="s">
        <v>1143</v>
      </c>
      <c r="I601" s="76" t="s">
        <v>24</v>
      </c>
      <c r="J601" s="76" t="s">
        <v>24</v>
      </c>
      <c r="K601" s="75" t="s">
        <v>1221</v>
      </c>
      <c r="L601" s="75" t="s">
        <v>24</v>
      </c>
      <c r="M601" s="77">
        <v>0</v>
      </c>
      <c r="N601" s="78">
        <v>1000</v>
      </c>
      <c r="O601" s="79">
        <v>1000</v>
      </c>
      <c r="P601" s="80">
        <f t="shared" si="86"/>
        <v>0</v>
      </c>
      <c r="Q601" s="81">
        <f t="shared" si="85"/>
        <v>100</v>
      </c>
    </row>
    <row r="602" spans="1:17" s="1" customFormat="1" ht="27" outlineLevel="1" x14ac:dyDescent="0.25">
      <c r="A602" s="111">
        <f t="shared" si="87"/>
        <v>599</v>
      </c>
      <c r="B602" s="82" t="s">
        <v>1222</v>
      </c>
      <c r="C602" s="76" t="s">
        <v>766</v>
      </c>
      <c r="D602" s="76" t="s">
        <v>730</v>
      </c>
      <c r="E602" s="76" t="s">
        <v>1183</v>
      </c>
      <c r="F602" s="76" t="s">
        <v>859</v>
      </c>
      <c r="G602" s="76" t="s">
        <v>84</v>
      </c>
      <c r="H602" s="76" t="s">
        <v>1143</v>
      </c>
      <c r="I602" s="76" t="s">
        <v>24</v>
      </c>
      <c r="J602" s="76" t="s">
        <v>24</v>
      </c>
      <c r="K602" s="75" t="s">
        <v>1223</v>
      </c>
      <c r="L602" s="75" t="s">
        <v>24</v>
      </c>
      <c r="M602" s="77">
        <v>0</v>
      </c>
      <c r="N602" s="78">
        <v>960</v>
      </c>
      <c r="O602" s="79">
        <v>960</v>
      </c>
      <c r="P602" s="80">
        <f t="shared" si="86"/>
        <v>0</v>
      </c>
      <c r="Q602" s="81">
        <f t="shared" si="85"/>
        <v>100</v>
      </c>
    </row>
    <row r="603" spans="1:17" s="1" customFormat="1" ht="40.5" outlineLevel="1" x14ac:dyDescent="0.25">
      <c r="A603" s="111">
        <f t="shared" si="87"/>
        <v>600</v>
      </c>
      <c r="B603" s="82" t="s">
        <v>1224</v>
      </c>
      <c r="C603" s="76" t="s">
        <v>766</v>
      </c>
      <c r="D603" s="76" t="s">
        <v>730</v>
      </c>
      <c r="E603" s="76" t="s">
        <v>1225</v>
      </c>
      <c r="F603" s="76" t="s">
        <v>859</v>
      </c>
      <c r="G603" s="76" t="s">
        <v>84</v>
      </c>
      <c r="H603" s="76" t="s">
        <v>1143</v>
      </c>
      <c r="I603" s="76" t="s">
        <v>24</v>
      </c>
      <c r="J603" s="76" t="s">
        <v>24</v>
      </c>
      <c r="K603" s="75" t="s">
        <v>1226</v>
      </c>
      <c r="L603" s="75" t="s">
        <v>24</v>
      </c>
      <c r="M603" s="77">
        <v>0</v>
      </c>
      <c r="N603" s="78">
        <v>1000</v>
      </c>
      <c r="O603" s="79">
        <v>1000</v>
      </c>
      <c r="P603" s="80">
        <f t="shared" si="86"/>
        <v>0</v>
      </c>
      <c r="Q603" s="81">
        <f t="shared" si="85"/>
        <v>100</v>
      </c>
    </row>
    <row r="604" spans="1:17" s="1" customFormat="1" ht="27" outlineLevel="1" x14ac:dyDescent="0.25">
      <c r="A604" s="111">
        <f t="shared" si="87"/>
        <v>601</v>
      </c>
      <c r="B604" s="82" t="s">
        <v>1227</v>
      </c>
      <c r="C604" s="76" t="s">
        <v>766</v>
      </c>
      <c r="D604" s="76" t="s">
        <v>730</v>
      </c>
      <c r="E604" s="76" t="s">
        <v>1228</v>
      </c>
      <c r="F604" s="76" t="s">
        <v>859</v>
      </c>
      <c r="G604" s="76" t="s">
        <v>84</v>
      </c>
      <c r="H604" s="76" t="s">
        <v>1143</v>
      </c>
      <c r="I604" s="76" t="s">
        <v>24</v>
      </c>
      <c r="J604" s="76" t="s">
        <v>24</v>
      </c>
      <c r="K604" s="75" t="s">
        <v>1229</v>
      </c>
      <c r="L604" s="75" t="s">
        <v>24</v>
      </c>
      <c r="M604" s="77">
        <v>0</v>
      </c>
      <c r="N604" s="78">
        <v>585</v>
      </c>
      <c r="O604" s="79">
        <v>585</v>
      </c>
      <c r="P604" s="80">
        <f t="shared" si="86"/>
        <v>0</v>
      </c>
      <c r="Q604" s="81">
        <f t="shared" si="85"/>
        <v>100</v>
      </c>
    </row>
    <row r="605" spans="1:17" s="1" customFormat="1" ht="27" outlineLevel="1" x14ac:dyDescent="0.25">
      <c r="A605" s="111">
        <f t="shared" si="87"/>
        <v>602</v>
      </c>
      <c r="B605" s="82" t="s">
        <v>1230</v>
      </c>
      <c r="C605" s="76" t="s">
        <v>766</v>
      </c>
      <c r="D605" s="76" t="s">
        <v>730</v>
      </c>
      <c r="E605" s="76" t="s">
        <v>1231</v>
      </c>
      <c r="F605" s="76" t="s">
        <v>859</v>
      </c>
      <c r="G605" s="76" t="s">
        <v>84</v>
      </c>
      <c r="H605" s="76" t="s">
        <v>1143</v>
      </c>
      <c r="I605" s="76" t="s">
        <v>24</v>
      </c>
      <c r="J605" s="76" t="s">
        <v>24</v>
      </c>
      <c r="K605" s="75" t="s">
        <v>1232</v>
      </c>
      <c r="L605" s="75" t="s">
        <v>24</v>
      </c>
      <c r="M605" s="77">
        <v>0</v>
      </c>
      <c r="N605" s="78">
        <v>952</v>
      </c>
      <c r="O605" s="79">
        <v>952</v>
      </c>
      <c r="P605" s="80">
        <f t="shared" si="86"/>
        <v>0</v>
      </c>
      <c r="Q605" s="81">
        <f t="shared" si="85"/>
        <v>100</v>
      </c>
    </row>
    <row r="606" spans="1:17" s="1" customFormat="1" ht="27" outlineLevel="1" x14ac:dyDescent="0.25">
      <c r="A606" s="111">
        <f t="shared" si="87"/>
        <v>603</v>
      </c>
      <c r="B606" s="82" t="s">
        <v>1233</v>
      </c>
      <c r="C606" s="76" t="s">
        <v>766</v>
      </c>
      <c r="D606" s="76" t="s">
        <v>730</v>
      </c>
      <c r="E606" s="76" t="s">
        <v>1234</v>
      </c>
      <c r="F606" s="76" t="s">
        <v>265</v>
      </c>
      <c r="G606" s="76" t="s">
        <v>84</v>
      </c>
      <c r="H606" s="76" t="s">
        <v>1143</v>
      </c>
      <c r="I606" s="76" t="s">
        <v>24</v>
      </c>
      <c r="J606" s="76" t="s">
        <v>24</v>
      </c>
      <c r="K606" s="75" t="s">
        <v>1235</v>
      </c>
      <c r="L606" s="75" t="s">
        <v>24</v>
      </c>
      <c r="M606" s="77">
        <v>0</v>
      </c>
      <c r="N606" s="78">
        <v>30</v>
      </c>
      <c r="O606" s="79">
        <v>30</v>
      </c>
      <c r="P606" s="80">
        <f t="shared" si="86"/>
        <v>0</v>
      </c>
      <c r="Q606" s="81">
        <f t="shared" si="85"/>
        <v>100</v>
      </c>
    </row>
    <row r="607" spans="1:17" s="1" customFormat="1" ht="27" outlineLevel="1" x14ac:dyDescent="0.25">
      <c r="A607" s="111">
        <f t="shared" si="87"/>
        <v>604</v>
      </c>
      <c r="B607" s="82" t="s">
        <v>1236</v>
      </c>
      <c r="C607" s="76" t="s">
        <v>766</v>
      </c>
      <c r="D607" s="76" t="s">
        <v>730</v>
      </c>
      <c r="E607" s="76" t="s">
        <v>1234</v>
      </c>
      <c r="F607" s="76" t="s">
        <v>265</v>
      </c>
      <c r="G607" s="76" t="s">
        <v>84</v>
      </c>
      <c r="H607" s="76" t="s">
        <v>1143</v>
      </c>
      <c r="I607" s="76" t="s">
        <v>24</v>
      </c>
      <c r="J607" s="76" t="s">
        <v>24</v>
      </c>
      <c r="K607" s="75" t="s">
        <v>1237</v>
      </c>
      <c r="L607" s="75" t="s">
        <v>24</v>
      </c>
      <c r="M607" s="77">
        <v>0</v>
      </c>
      <c r="N607" s="78">
        <v>50</v>
      </c>
      <c r="O607" s="79">
        <v>50</v>
      </c>
      <c r="P607" s="80">
        <f t="shared" si="86"/>
        <v>0</v>
      </c>
      <c r="Q607" s="81">
        <f t="shared" si="85"/>
        <v>100</v>
      </c>
    </row>
    <row r="608" spans="1:17" s="1" customFormat="1" ht="13.5" outlineLevel="1" x14ac:dyDescent="0.25">
      <c r="A608" s="110">
        <f t="shared" si="87"/>
        <v>605</v>
      </c>
      <c r="B608" s="75" t="s">
        <v>1238</v>
      </c>
      <c r="C608" s="76" t="s">
        <v>766</v>
      </c>
      <c r="D608" s="76" t="s">
        <v>730</v>
      </c>
      <c r="E608" s="76" t="s">
        <v>1239</v>
      </c>
      <c r="F608" s="76" t="s">
        <v>265</v>
      </c>
      <c r="G608" s="76" t="s">
        <v>84</v>
      </c>
      <c r="H608" s="76" t="s">
        <v>1143</v>
      </c>
      <c r="I608" s="76" t="s">
        <v>24</v>
      </c>
      <c r="J608" s="76" t="s">
        <v>24</v>
      </c>
      <c r="K608" s="75" t="s">
        <v>1240</v>
      </c>
      <c r="L608" s="75" t="s">
        <v>24</v>
      </c>
      <c r="M608" s="77">
        <v>0</v>
      </c>
      <c r="N608" s="78">
        <v>403</v>
      </c>
      <c r="O608" s="79">
        <v>403</v>
      </c>
      <c r="P608" s="80">
        <f t="shared" si="86"/>
        <v>0</v>
      </c>
      <c r="Q608" s="81">
        <f t="shared" si="85"/>
        <v>100</v>
      </c>
    </row>
    <row r="609" spans="1:17" s="1" customFormat="1" ht="27" outlineLevel="1" x14ac:dyDescent="0.25">
      <c r="A609" s="111">
        <f t="shared" si="87"/>
        <v>606</v>
      </c>
      <c r="B609" s="82" t="s">
        <v>1241</v>
      </c>
      <c r="C609" s="76" t="s">
        <v>766</v>
      </c>
      <c r="D609" s="76" t="s">
        <v>730</v>
      </c>
      <c r="E609" s="76" t="s">
        <v>787</v>
      </c>
      <c r="F609" s="76" t="s">
        <v>719</v>
      </c>
      <c r="G609" s="76" t="s">
        <v>84</v>
      </c>
      <c r="H609" s="76" t="s">
        <v>1143</v>
      </c>
      <c r="I609" s="76" t="s">
        <v>24</v>
      </c>
      <c r="J609" s="76" t="s">
        <v>24</v>
      </c>
      <c r="K609" s="75" t="s">
        <v>1242</v>
      </c>
      <c r="L609" s="75" t="s">
        <v>24</v>
      </c>
      <c r="M609" s="77">
        <v>0</v>
      </c>
      <c r="N609" s="78">
        <v>147</v>
      </c>
      <c r="O609" s="79">
        <v>147</v>
      </c>
      <c r="P609" s="80">
        <f t="shared" si="86"/>
        <v>0</v>
      </c>
      <c r="Q609" s="81">
        <f t="shared" si="85"/>
        <v>100</v>
      </c>
    </row>
    <row r="610" spans="1:17" s="1" customFormat="1" ht="27" outlineLevel="1" x14ac:dyDescent="0.25">
      <c r="A610" s="111">
        <f t="shared" si="87"/>
        <v>607</v>
      </c>
      <c r="B610" s="82" t="s">
        <v>1243</v>
      </c>
      <c r="C610" s="76" t="s">
        <v>766</v>
      </c>
      <c r="D610" s="76" t="s">
        <v>730</v>
      </c>
      <c r="E610" s="76" t="s">
        <v>590</v>
      </c>
      <c r="F610" s="76" t="s">
        <v>719</v>
      </c>
      <c r="G610" s="76" t="s">
        <v>84</v>
      </c>
      <c r="H610" s="76" t="s">
        <v>1143</v>
      </c>
      <c r="I610" s="76" t="s">
        <v>24</v>
      </c>
      <c r="J610" s="76" t="s">
        <v>24</v>
      </c>
      <c r="K610" s="75" t="s">
        <v>1244</v>
      </c>
      <c r="L610" s="75" t="s">
        <v>24</v>
      </c>
      <c r="M610" s="77">
        <v>0</v>
      </c>
      <c r="N610" s="78">
        <v>337</v>
      </c>
      <c r="O610" s="79">
        <v>337</v>
      </c>
      <c r="P610" s="80">
        <f t="shared" si="86"/>
        <v>0</v>
      </c>
      <c r="Q610" s="81">
        <f t="shared" si="85"/>
        <v>100</v>
      </c>
    </row>
    <row r="611" spans="1:17" s="1" customFormat="1" ht="27" outlineLevel="1" x14ac:dyDescent="0.25">
      <c r="A611" s="111">
        <f t="shared" si="87"/>
        <v>608</v>
      </c>
      <c r="B611" s="82" t="s">
        <v>1245</v>
      </c>
      <c r="C611" s="76" t="s">
        <v>766</v>
      </c>
      <c r="D611" s="76" t="s">
        <v>730</v>
      </c>
      <c r="E611" s="76" t="s">
        <v>1246</v>
      </c>
      <c r="F611" s="76" t="s">
        <v>719</v>
      </c>
      <c r="G611" s="76" t="s">
        <v>84</v>
      </c>
      <c r="H611" s="76" t="s">
        <v>1143</v>
      </c>
      <c r="I611" s="76" t="s">
        <v>24</v>
      </c>
      <c r="J611" s="76" t="s">
        <v>24</v>
      </c>
      <c r="K611" s="75" t="s">
        <v>1247</v>
      </c>
      <c r="L611" s="75" t="s">
        <v>24</v>
      </c>
      <c r="M611" s="77">
        <v>0</v>
      </c>
      <c r="N611" s="78">
        <v>302</v>
      </c>
      <c r="O611" s="79">
        <v>302</v>
      </c>
      <c r="P611" s="80">
        <f t="shared" si="86"/>
        <v>0</v>
      </c>
      <c r="Q611" s="81">
        <f t="shared" si="85"/>
        <v>100</v>
      </c>
    </row>
    <row r="612" spans="1:17" s="1" customFormat="1" ht="27" outlineLevel="1" x14ac:dyDescent="0.25">
      <c r="A612" s="111">
        <f t="shared" si="87"/>
        <v>609</v>
      </c>
      <c r="B612" s="82" t="s">
        <v>1248</v>
      </c>
      <c r="C612" s="76" t="s">
        <v>766</v>
      </c>
      <c r="D612" s="76" t="s">
        <v>730</v>
      </c>
      <c r="E612" s="76" t="s">
        <v>1079</v>
      </c>
      <c r="F612" s="76" t="s">
        <v>719</v>
      </c>
      <c r="G612" s="76" t="s">
        <v>84</v>
      </c>
      <c r="H612" s="76" t="s">
        <v>1143</v>
      </c>
      <c r="I612" s="76" t="s">
        <v>24</v>
      </c>
      <c r="J612" s="76" t="s">
        <v>24</v>
      </c>
      <c r="K612" s="75" t="s">
        <v>1249</v>
      </c>
      <c r="L612" s="75" t="s">
        <v>24</v>
      </c>
      <c r="M612" s="77">
        <v>0</v>
      </c>
      <c r="N612" s="78">
        <v>225</v>
      </c>
      <c r="O612" s="79">
        <v>225</v>
      </c>
      <c r="P612" s="80">
        <f t="shared" si="86"/>
        <v>0</v>
      </c>
      <c r="Q612" s="81">
        <f t="shared" si="85"/>
        <v>100</v>
      </c>
    </row>
    <row r="613" spans="1:17" s="1" customFormat="1" ht="27" outlineLevel="1" x14ac:dyDescent="0.25">
      <c r="A613" s="111">
        <f t="shared" si="87"/>
        <v>610</v>
      </c>
      <c r="B613" s="82" t="s">
        <v>1250</v>
      </c>
      <c r="C613" s="76" t="s">
        <v>766</v>
      </c>
      <c r="D613" s="76" t="s">
        <v>730</v>
      </c>
      <c r="E613" s="76" t="s">
        <v>1251</v>
      </c>
      <c r="F613" s="76" t="s">
        <v>719</v>
      </c>
      <c r="G613" s="76" t="s">
        <v>84</v>
      </c>
      <c r="H613" s="76" t="s">
        <v>1143</v>
      </c>
      <c r="I613" s="76" t="s">
        <v>24</v>
      </c>
      <c r="J613" s="76" t="s">
        <v>24</v>
      </c>
      <c r="K613" s="75" t="s">
        <v>1252</v>
      </c>
      <c r="L613" s="75" t="s">
        <v>24</v>
      </c>
      <c r="M613" s="77">
        <v>0</v>
      </c>
      <c r="N613" s="78">
        <v>319</v>
      </c>
      <c r="O613" s="79">
        <v>319</v>
      </c>
      <c r="P613" s="80">
        <f t="shared" si="86"/>
        <v>0</v>
      </c>
      <c r="Q613" s="81">
        <f t="shared" si="85"/>
        <v>100</v>
      </c>
    </row>
    <row r="614" spans="1:17" s="1" customFormat="1" ht="27" outlineLevel="1" x14ac:dyDescent="0.25">
      <c r="A614" s="111">
        <f t="shared" si="87"/>
        <v>611</v>
      </c>
      <c r="B614" s="82" t="s">
        <v>1253</v>
      </c>
      <c r="C614" s="76" t="s">
        <v>766</v>
      </c>
      <c r="D614" s="76" t="s">
        <v>730</v>
      </c>
      <c r="E614" s="76" t="s">
        <v>940</v>
      </c>
      <c r="F614" s="76" t="s">
        <v>719</v>
      </c>
      <c r="G614" s="76" t="s">
        <v>84</v>
      </c>
      <c r="H614" s="76" t="s">
        <v>1143</v>
      </c>
      <c r="I614" s="76" t="s">
        <v>24</v>
      </c>
      <c r="J614" s="76" t="s">
        <v>24</v>
      </c>
      <c r="K614" s="75" t="s">
        <v>1254</v>
      </c>
      <c r="L614" s="75" t="s">
        <v>24</v>
      </c>
      <c r="M614" s="77">
        <v>0</v>
      </c>
      <c r="N614" s="78">
        <v>800</v>
      </c>
      <c r="O614" s="79">
        <v>800</v>
      </c>
      <c r="P614" s="80">
        <f t="shared" si="86"/>
        <v>0</v>
      </c>
      <c r="Q614" s="81">
        <f t="shared" si="85"/>
        <v>100</v>
      </c>
    </row>
    <row r="615" spans="1:17" s="1" customFormat="1" ht="27" outlineLevel="1" x14ac:dyDescent="0.25">
      <c r="A615" s="111">
        <f t="shared" si="87"/>
        <v>612</v>
      </c>
      <c r="B615" s="82" t="s">
        <v>1255</v>
      </c>
      <c r="C615" s="76" t="s">
        <v>766</v>
      </c>
      <c r="D615" s="76" t="s">
        <v>730</v>
      </c>
      <c r="E615" s="76" t="s">
        <v>139</v>
      </c>
      <c r="F615" s="76" t="s">
        <v>719</v>
      </c>
      <c r="G615" s="76" t="s">
        <v>84</v>
      </c>
      <c r="H615" s="76" t="s">
        <v>1143</v>
      </c>
      <c r="I615" s="76" t="s">
        <v>24</v>
      </c>
      <c r="J615" s="76" t="s">
        <v>24</v>
      </c>
      <c r="K615" s="75" t="s">
        <v>1256</v>
      </c>
      <c r="L615" s="75" t="s">
        <v>24</v>
      </c>
      <c r="M615" s="77">
        <v>0</v>
      </c>
      <c r="N615" s="78">
        <v>32</v>
      </c>
      <c r="O615" s="79">
        <v>32</v>
      </c>
      <c r="P615" s="80">
        <f t="shared" si="86"/>
        <v>0</v>
      </c>
      <c r="Q615" s="81">
        <f t="shared" si="85"/>
        <v>100</v>
      </c>
    </row>
    <row r="616" spans="1:17" s="1" customFormat="1" ht="27" outlineLevel="1" x14ac:dyDescent="0.25">
      <c r="A616" s="111">
        <f t="shared" si="87"/>
        <v>613</v>
      </c>
      <c r="B616" s="82" t="s">
        <v>1257</v>
      </c>
      <c r="C616" s="76" t="s">
        <v>766</v>
      </c>
      <c r="D616" s="76" t="s">
        <v>730</v>
      </c>
      <c r="E616" s="76" t="s">
        <v>802</v>
      </c>
      <c r="F616" s="76" t="s">
        <v>719</v>
      </c>
      <c r="G616" s="76" t="s">
        <v>84</v>
      </c>
      <c r="H616" s="76" t="s">
        <v>1143</v>
      </c>
      <c r="I616" s="76" t="s">
        <v>24</v>
      </c>
      <c r="J616" s="76" t="s">
        <v>24</v>
      </c>
      <c r="K616" s="75" t="s">
        <v>1258</v>
      </c>
      <c r="L616" s="75" t="s">
        <v>24</v>
      </c>
      <c r="M616" s="77">
        <v>0</v>
      </c>
      <c r="N616" s="78">
        <v>50</v>
      </c>
      <c r="O616" s="79">
        <v>50</v>
      </c>
      <c r="P616" s="80">
        <f t="shared" si="86"/>
        <v>0</v>
      </c>
      <c r="Q616" s="81">
        <f t="shared" si="85"/>
        <v>100</v>
      </c>
    </row>
    <row r="617" spans="1:17" s="1" customFormat="1" ht="27" outlineLevel="1" x14ac:dyDescent="0.25">
      <c r="A617" s="111">
        <f t="shared" si="87"/>
        <v>614</v>
      </c>
      <c r="B617" s="82" t="s">
        <v>1259</v>
      </c>
      <c r="C617" s="76" t="s">
        <v>766</v>
      </c>
      <c r="D617" s="76" t="s">
        <v>730</v>
      </c>
      <c r="E617" s="76" t="s">
        <v>911</v>
      </c>
      <c r="F617" s="76" t="s">
        <v>719</v>
      </c>
      <c r="G617" s="76" t="s">
        <v>84</v>
      </c>
      <c r="H617" s="76" t="s">
        <v>1143</v>
      </c>
      <c r="I617" s="76" t="s">
        <v>24</v>
      </c>
      <c r="J617" s="76" t="s">
        <v>24</v>
      </c>
      <c r="K617" s="75" t="s">
        <v>1260</v>
      </c>
      <c r="L617" s="75" t="s">
        <v>24</v>
      </c>
      <c r="M617" s="77">
        <v>0</v>
      </c>
      <c r="N617" s="78">
        <v>393</v>
      </c>
      <c r="O617" s="79">
        <v>393</v>
      </c>
      <c r="P617" s="80">
        <f t="shared" si="86"/>
        <v>0</v>
      </c>
      <c r="Q617" s="81">
        <f t="shared" si="85"/>
        <v>100</v>
      </c>
    </row>
    <row r="618" spans="1:17" s="1" customFormat="1" ht="27" outlineLevel="1" x14ac:dyDescent="0.25">
      <c r="A618" s="111">
        <f t="shared" si="87"/>
        <v>615</v>
      </c>
      <c r="B618" s="82" t="s">
        <v>1261</v>
      </c>
      <c r="C618" s="76" t="s">
        <v>766</v>
      </c>
      <c r="D618" s="76" t="s">
        <v>730</v>
      </c>
      <c r="E618" s="76" t="s">
        <v>876</v>
      </c>
      <c r="F618" s="76" t="s">
        <v>719</v>
      </c>
      <c r="G618" s="76" t="s">
        <v>84</v>
      </c>
      <c r="H618" s="76" t="s">
        <v>1143</v>
      </c>
      <c r="I618" s="76" t="s">
        <v>24</v>
      </c>
      <c r="J618" s="76" t="s">
        <v>24</v>
      </c>
      <c r="K618" s="75" t="s">
        <v>1262</v>
      </c>
      <c r="L618" s="75" t="s">
        <v>24</v>
      </c>
      <c r="M618" s="77">
        <v>0</v>
      </c>
      <c r="N618" s="78">
        <v>60</v>
      </c>
      <c r="O618" s="79">
        <v>60</v>
      </c>
      <c r="P618" s="80">
        <f t="shared" si="86"/>
        <v>0</v>
      </c>
      <c r="Q618" s="81">
        <f t="shared" si="85"/>
        <v>100</v>
      </c>
    </row>
    <row r="619" spans="1:17" s="1" customFormat="1" ht="27" outlineLevel="1" x14ac:dyDescent="0.25">
      <c r="A619" s="111">
        <f t="shared" si="87"/>
        <v>616</v>
      </c>
      <c r="B619" s="82" t="s">
        <v>1263</v>
      </c>
      <c r="C619" s="76" t="s">
        <v>766</v>
      </c>
      <c r="D619" s="76" t="s">
        <v>730</v>
      </c>
      <c r="E619" s="76" t="s">
        <v>1264</v>
      </c>
      <c r="F619" s="76" t="s">
        <v>719</v>
      </c>
      <c r="G619" s="76" t="s">
        <v>84</v>
      </c>
      <c r="H619" s="76" t="s">
        <v>1143</v>
      </c>
      <c r="I619" s="76" t="s">
        <v>24</v>
      </c>
      <c r="J619" s="76" t="s">
        <v>24</v>
      </c>
      <c r="K619" s="75" t="s">
        <v>1265</v>
      </c>
      <c r="L619" s="75" t="s">
        <v>24</v>
      </c>
      <c r="M619" s="77">
        <v>0</v>
      </c>
      <c r="N619" s="78">
        <v>300</v>
      </c>
      <c r="O619" s="79">
        <v>300</v>
      </c>
      <c r="P619" s="80">
        <f t="shared" si="86"/>
        <v>0</v>
      </c>
      <c r="Q619" s="81">
        <f t="shared" si="85"/>
        <v>100</v>
      </c>
    </row>
    <row r="620" spans="1:17" s="1" customFormat="1" ht="27" outlineLevel="1" x14ac:dyDescent="0.25">
      <c r="A620" s="111">
        <f t="shared" si="87"/>
        <v>617</v>
      </c>
      <c r="B620" s="82" t="s">
        <v>1266</v>
      </c>
      <c r="C620" s="76" t="s">
        <v>766</v>
      </c>
      <c r="D620" s="76" t="s">
        <v>730</v>
      </c>
      <c r="E620" s="76" t="s">
        <v>1116</v>
      </c>
      <c r="F620" s="76" t="s">
        <v>719</v>
      </c>
      <c r="G620" s="76" t="s">
        <v>84</v>
      </c>
      <c r="H620" s="76" t="s">
        <v>1143</v>
      </c>
      <c r="I620" s="76" t="s">
        <v>24</v>
      </c>
      <c r="J620" s="76" t="s">
        <v>24</v>
      </c>
      <c r="K620" s="75" t="s">
        <v>1267</v>
      </c>
      <c r="L620" s="75" t="s">
        <v>24</v>
      </c>
      <c r="M620" s="77">
        <v>0</v>
      </c>
      <c r="N620" s="78">
        <v>97</v>
      </c>
      <c r="O620" s="79">
        <v>97</v>
      </c>
      <c r="P620" s="80">
        <f t="shared" si="86"/>
        <v>0</v>
      </c>
      <c r="Q620" s="81">
        <f t="shared" si="85"/>
        <v>100</v>
      </c>
    </row>
    <row r="621" spans="1:17" s="1" customFormat="1" ht="27" outlineLevel="1" x14ac:dyDescent="0.25">
      <c r="A621" s="111">
        <f t="shared" si="87"/>
        <v>618</v>
      </c>
      <c r="B621" s="82" t="s">
        <v>1268</v>
      </c>
      <c r="C621" s="76" t="s">
        <v>766</v>
      </c>
      <c r="D621" s="76" t="s">
        <v>730</v>
      </c>
      <c r="E621" s="76" t="s">
        <v>871</v>
      </c>
      <c r="F621" s="76" t="s">
        <v>719</v>
      </c>
      <c r="G621" s="76" t="s">
        <v>84</v>
      </c>
      <c r="H621" s="76" t="s">
        <v>1143</v>
      </c>
      <c r="I621" s="76" t="s">
        <v>24</v>
      </c>
      <c r="J621" s="76" t="s">
        <v>24</v>
      </c>
      <c r="K621" s="75" t="s">
        <v>1269</v>
      </c>
      <c r="L621" s="75" t="s">
        <v>24</v>
      </c>
      <c r="M621" s="77">
        <v>0</v>
      </c>
      <c r="N621" s="78">
        <v>72</v>
      </c>
      <c r="O621" s="79">
        <v>72</v>
      </c>
      <c r="P621" s="80">
        <f t="shared" si="86"/>
        <v>0</v>
      </c>
      <c r="Q621" s="81">
        <f t="shared" si="85"/>
        <v>100</v>
      </c>
    </row>
    <row r="622" spans="1:17" s="1" customFormat="1" ht="13.5" outlineLevel="1" x14ac:dyDescent="0.25">
      <c r="A622" s="110">
        <f t="shared" si="87"/>
        <v>619</v>
      </c>
      <c r="B622" s="75" t="s">
        <v>1270</v>
      </c>
      <c r="C622" s="76" t="s">
        <v>766</v>
      </c>
      <c r="D622" s="76" t="s">
        <v>730</v>
      </c>
      <c r="E622" s="76" t="s">
        <v>1271</v>
      </c>
      <c r="F622" s="76" t="s">
        <v>719</v>
      </c>
      <c r="G622" s="76" t="s">
        <v>84</v>
      </c>
      <c r="H622" s="76" t="s">
        <v>1143</v>
      </c>
      <c r="I622" s="76" t="s">
        <v>24</v>
      </c>
      <c r="J622" s="76" t="s">
        <v>24</v>
      </c>
      <c r="K622" s="75" t="s">
        <v>1272</v>
      </c>
      <c r="L622" s="75" t="s">
        <v>24</v>
      </c>
      <c r="M622" s="77">
        <v>0</v>
      </c>
      <c r="N622" s="78">
        <v>47</v>
      </c>
      <c r="O622" s="79">
        <v>47</v>
      </c>
      <c r="P622" s="80">
        <f t="shared" si="86"/>
        <v>0</v>
      </c>
      <c r="Q622" s="81">
        <f t="shared" si="85"/>
        <v>100</v>
      </c>
    </row>
    <row r="623" spans="1:17" s="1" customFormat="1" ht="27" outlineLevel="1" x14ac:dyDescent="0.25">
      <c r="A623" s="110">
        <f t="shared" si="87"/>
        <v>620</v>
      </c>
      <c r="B623" s="82" t="s">
        <v>1273</v>
      </c>
      <c r="C623" s="76" t="s">
        <v>766</v>
      </c>
      <c r="D623" s="76" t="s">
        <v>730</v>
      </c>
      <c r="E623" s="76" t="s">
        <v>1274</v>
      </c>
      <c r="F623" s="76" t="s">
        <v>719</v>
      </c>
      <c r="G623" s="76" t="s">
        <v>84</v>
      </c>
      <c r="H623" s="76" t="s">
        <v>1143</v>
      </c>
      <c r="I623" s="76" t="s">
        <v>24</v>
      </c>
      <c r="J623" s="76" t="s">
        <v>24</v>
      </c>
      <c r="K623" s="75" t="s">
        <v>1275</v>
      </c>
      <c r="L623" s="75" t="s">
        <v>24</v>
      </c>
      <c r="M623" s="77">
        <v>0</v>
      </c>
      <c r="N623" s="78">
        <v>158</v>
      </c>
      <c r="O623" s="79">
        <v>158</v>
      </c>
      <c r="P623" s="80">
        <f t="shared" si="86"/>
        <v>0</v>
      </c>
      <c r="Q623" s="81">
        <f t="shared" si="85"/>
        <v>100</v>
      </c>
    </row>
    <row r="624" spans="1:17" s="1" customFormat="1" ht="13.5" outlineLevel="1" x14ac:dyDescent="0.25">
      <c r="A624" s="110">
        <f t="shared" si="87"/>
        <v>621</v>
      </c>
      <c r="B624" s="75" t="s">
        <v>1276</v>
      </c>
      <c r="C624" s="76" t="s">
        <v>766</v>
      </c>
      <c r="D624" s="76" t="s">
        <v>730</v>
      </c>
      <c r="E624" s="76" t="s">
        <v>736</v>
      </c>
      <c r="F624" s="76" t="s">
        <v>917</v>
      </c>
      <c r="G624" s="76" t="s">
        <v>84</v>
      </c>
      <c r="H624" s="76" t="s">
        <v>1143</v>
      </c>
      <c r="I624" s="76" t="s">
        <v>24</v>
      </c>
      <c r="J624" s="76" t="s">
        <v>24</v>
      </c>
      <c r="K624" s="75" t="s">
        <v>1277</v>
      </c>
      <c r="L624" s="75" t="s">
        <v>24</v>
      </c>
      <c r="M624" s="77">
        <v>0</v>
      </c>
      <c r="N624" s="78">
        <v>500</v>
      </c>
      <c r="O624" s="79">
        <v>500</v>
      </c>
      <c r="P624" s="80">
        <f t="shared" si="86"/>
        <v>0</v>
      </c>
      <c r="Q624" s="81">
        <f t="shared" si="85"/>
        <v>100</v>
      </c>
    </row>
    <row r="625" spans="1:17" s="1" customFormat="1" ht="27" outlineLevel="1" x14ac:dyDescent="0.25">
      <c r="A625" s="111">
        <f t="shared" si="87"/>
        <v>622</v>
      </c>
      <c r="B625" s="82" t="s">
        <v>1278</v>
      </c>
      <c r="C625" s="76" t="s">
        <v>766</v>
      </c>
      <c r="D625" s="76" t="s">
        <v>730</v>
      </c>
      <c r="E625" s="76" t="s">
        <v>1279</v>
      </c>
      <c r="F625" s="76" t="s">
        <v>917</v>
      </c>
      <c r="G625" s="76" t="s">
        <v>84</v>
      </c>
      <c r="H625" s="76" t="s">
        <v>1143</v>
      </c>
      <c r="I625" s="76" t="s">
        <v>24</v>
      </c>
      <c r="J625" s="76" t="s">
        <v>24</v>
      </c>
      <c r="K625" s="75" t="s">
        <v>1280</v>
      </c>
      <c r="L625" s="75" t="s">
        <v>24</v>
      </c>
      <c r="M625" s="77">
        <v>0</v>
      </c>
      <c r="N625" s="78">
        <v>350</v>
      </c>
      <c r="O625" s="79">
        <v>350</v>
      </c>
      <c r="P625" s="80">
        <f t="shared" si="86"/>
        <v>0</v>
      </c>
      <c r="Q625" s="81">
        <f t="shared" si="85"/>
        <v>100</v>
      </c>
    </row>
    <row r="626" spans="1:17" s="1" customFormat="1" ht="13.5" outlineLevel="1" x14ac:dyDescent="0.25">
      <c r="A626" s="110">
        <f t="shared" si="87"/>
        <v>623</v>
      </c>
      <c r="B626" s="75" t="s">
        <v>1281</v>
      </c>
      <c r="C626" s="76" t="s">
        <v>766</v>
      </c>
      <c r="D626" s="76" t="s">
        <v>730</v>
      </c>
      <c r="E626" s="76" t="s">
        <v>1282</v>
      </c>
      <c r="F626" s="76" t="s">
        <v>917</v>
      </c>
      <c r="G626" s="76" t="s">
        <v>84</v>
      </c>
      <c r="H626" s="76" t="s">
        <v>1143</v>
      </c>
      <c r="I626" s="76" t="s">
        <v>24</v>
      </c>
      <c r="J626" s="76" t="s">
        <v>24</v>
      </c>
      <c r="K626" s="75" t="s">
        <v>1283</v>
      </c>
      <c r="L626" s="75" t="s">
        <v>24</v>
      </c>
      <c r="M626" s="77">
        <v>0</v>
      </c>
      <c r="N626" s="78">
        <v>650</v>
      </c>
      <c r="O626" s="79">
        <v>650</v>
      </c>
      <c r="P626" s="80">
        <f t="shared" si="86"/>
        <v>0</v>
      </c>
      <c r="Q626" s="81">
        <f t="shared" si="85"/>
        <v>100</v>
      </c>
    </row>
    <row r="627" spans="1:17" s="1" customFormat="1" ht="40.5" outlineLevel="1" x14ac:dyDescent="0.25">
      <c r="A627" s="111">
        <f t="shared" si="87"/>
        <v>624</v>
      </c>
      <c r="B627" s="82" t="s">
        <v>1284</v>
      </c>
      <c r="C627" s="76" t="s">
        <v>766</v>
      </c>
      <c r="D627" s="76" t="s">
        <v>730</v>
      </c>
      <c r="E627" s="76" t="s">
        <v>1285</v>
      </c>
      <c r="F627" s="76" t="s">
        <v>917</v>
      </c>
      <c r="G627" s="76" t="s">
        <v>84</v>
      </c>
      <c r="H627" s="76" t="s">
        <v>1143</v>
      </c>
      <c r="I627" s="76" t="s">
        <v>24</v>
      </c>
      <c r="J627" s="76" t="s">
        <v>24</v>
      </c>
      <c r="K627" s="75" t="s">
        <v>1286</v>
      </c>
      <c r="L627" s="75" t="s">
        <v>24</v>
      </c>
      <c r="M627" s="77">
        <v>0</v>
      </c>
      <c r="N627" s="78">
        <v>1000</v>
      </c>
      <c r="O627" s="79">
        <v>1000</v>
      </c>
      <c r="P627" s="80">
        <f t="shared" si="86"/>
        <v>0</v>
      </c>
      <c r="Q627" s="81">
        <f t="shared" si="85"/>
        <v>100</v>
      </c>
    </row>
    <row r="628" spans="1:17" s="1" customFormat="1" ht="27" outlineLevel="1" x14ac:dyDescent="0.25">
      <c r="A628" s="111">
        <f t="shared" si="87"/>
        <v>625</v>
      </c>
      <c r="B628" s="82" t="s">
        <v>1287</v>
      </c>
      <c r="C628" s="76" t="s">
        <v>766</v>
      </c>
      <c r="D628" s="76" t="s">
        <v>730</v>
      </c>
      <c r="E628" s="76" t="s">
        <v>1288</v>
      </c>
      <c r="F628" s="76" t="s">
        <v>917</v>
      </c>
      <c r="G628" s="76" t="s">
        <v>84</v>
      </c>
      <c r="H628" s="76" t="s">
        <v>1143</v>
      </c>
      <c r="I628" s="76" t="s">
        <v>24</v>
      </c>
      <c r="J628" s="76" t="s">
        <v>24</v>
      </c>
      <c r="K628" s="75" t="s">
        <v>1289</v>
      </c>
      <c r="L628" s="75" t="s">
        <v>24</v>
      </c>
      <c r="M628" s="77">
        <v>0</v>
      </c>
      <c r="N628" s="78">
        <v>350</v>
      </c>
      <c r="O628" s="79">
        <v>350</v>
      </c>
      <c r="P628" s="80">
        <f t="shared" si="86"/>
        <v>0</v>
      </c>
      <c r="Q628" s="81">
        <f t="shared" si="85"/>
        <v>100</v>
      </c>
    </row>
    <row r="629" spans="1:17" s="1" customFormat="1" ht="13.5" outlineLevel="1" x14ac:dyDescent="0.25">
      <c r="A629" s="110">
        <f t="shared" si="87"/>
        <v>626</v>
      </c>
      <c r="B629" s="75" t="s">
        <v>1290</v>
      </c>
      <c r="C629" s="76" t="s">
        <v>766</v>
      </c>
      <c r="D629" s="76" t="s">
        <v>730</v>
      </c>
      <c r="E629" s="76" t="s">
        <v>1291</v>
      </c>
      <c r="F629" s="76" t="s">
        <v>917</v>
      </c>
      <c r="G629" s="76" t="s">
        <v>84</v>
      </c>
      <c r="H629" s="76" t="s">
        <v>1143</v>
      </c>
      <c r="I629" s="76" t="s">
        <v>24</v>
      </c>
      <c r="J629" s="76" t="s">
        <v>24</v>
      </c>
      <c r="K629" s="75" t="s">
        <v>1292</v>
      </c>
      <c r="L629" s="75" t="s">
        <v>24</v>
      </c>
      <c r="M629" s="77">
        <v>0</v>
      </c>
      <c r="N629" s="78">
        <v>500</v>
      </c>
      <c r="O629" s="79">
        <v>500</v>
      </c>
      <c r="P629" s="80">
        <f t="shared" si="86"/>
        <v>0</v>
      </c>
      <c r="Q629" s="81">
        <f t="shared" si="85"/>
        <v>100</v>
      </c>
    </row>
    <row r="630" spans="1:17" s="1" customFormat="1" ht="13.5" outlineLevel="1" x14ac:dyDescent="0.25">
      <c r="A630" s="110">
        <f t="shared" si="87"/>
        <v>627</v>
      </c>
      <c r="B630" s="75" t="s">
        <v>1293</v>
      </c>
      <c r="C630" s="76" t="s">
        <v>766</v>
      </c>
      <c r="D630" s="76" t="s">
        <v>730</v>
      </c>
      <c r="E630" s="76" t="s">
        <v>1294</v>
      </c>
      <c r="F630" s="76" t="s">
        <v>917</v>
      </c>
      <c r="G630" s="76" t="s">
        <v>84</v>
      </c>
      <c r="H630" s="76" t="s">
        <v>1143</v>
      </c>
      <c r="I630" s="76" t="s">
        <v>24</v>
      </c>
      <c r="J630" s="76" t="s">
        <v>24</v>
      </c>
      <c r="K630" s="75" t="s">
        <v>1295</v>
      </c>
      <c r="L630" s="75" t="s">
        <v>24</v>
      </c>
      <c r="M630" s="77">
        <v>0</v>
      </c>
      <c r="N630" s="78">
        <v>871</v>
      </c>
      <c r="O630" s="79">
        <v>871</v>
      </c>
      <c r="P630" s="80">
        <f t="shared" si="86"/>
        <v>0</v>
      </c>
      <c r="Q630" s="81">
        <f t="shared" si="85"/>
        <v>100</v>
      </c>
    </row>
    <row r="631" spans="1:17" s="1" customFormat="1" ht="13.5" outlineLevel="1" x14ac:dyDescent="0.25">
      <c r="A631" s="110">
        <f t="shared" si="87"/>
        <v>628</v>
      </c>
      <c r="B631" s="75" t="s">
        <v>1296</v>
      </c>
      <c r="C631" s="76" t="s">
        <v>766</v>
      </c>
      <c r="D631" s="76" t="s">
        <v>730</v>
      </c>
      <c r="E631" s="76" t="s">
        <v>629</v>
      </c>
      <c r="F631" s="76" t="s">
        <v>917</v>
      </c>
      <c r="G631" s="76" t="s">
        <v>84</v>
      </c>
      <c r="H631" s="76" t="s">
        <v>1143</v>
      </c>
      <c r="I631" s="76" t="s">
        <v>24</v>
      </c>
      <c r="J631" s="76" t="s">
        <v>24</v>
      </c>
      <c r="K631" s="75" t="s">
        <v>1297</v>
      </c>
      <c r="L631" s="75" t="s">
        <v>24</v>
      </c>
      <c r="M631" s="77">
        <v>0</v>
      </c>
      <c r="N631" s="78">
        <v>805</v>
      </c>
      <c r="O631" s="79">
        <v>805</v>
      </c>
      <c r="P631" s="80">
        <f t="shared" si="86"/>
        <v>0</v>
      </c>
      <c r="Q631" s="81">
        <f t="shared" si="85"/>
        <v>100</v>
      </c>
    </row>
    <row r="632" spans="1:17" s="1" customFormat="1" ht="13.5" outlineLevel="1" x14ac:dyDescent="0.25">
      <c r="A632" s="110">
        <f t="shared" si="87"/>
        <v>629</v>
      </c>
      <c r="B632" s="75" t="s">
        <v>1298</v>
      </c>
      <c r="C632" s="76" t="s">
        <v>766</v>
      </c>
      <c r="D632" s="76" t="s">
        <v>730</v>
      </c>
      <c r="E632" s="76" t="s">
        <v>1299</v>
      </c>
      <c r="F632" s="76" t="s">
        <v>917</v>
      </c>
      <c r="G632" s="76" t="s">
        <v>84</v>
      </c>
      <c r="H632" s="76" t="s">
        <v>1143</v>
      </c>
      <c r="I632" s="76" t="s">
        <v>24</v>
      </c>
      <c r="J632" s="76" t="s">
        <v>24</v>
      </c>
      <c r="K632" s="75" t="s">
        <v>1300</v>
      </c>
      <c r="L632" s="75" t="s">
        <v>24</v>
      </c>
      <c r="M632" s="77">
        <v>0</v>
      </c>
      <c r="N632" s="78">
        <v>798</v>
      </c>
      <c r="O632" s="79">
        <v>798</v>
      </c>
      <c r="P632" s="80">
        <f t="shared" si="86"/>
        <v>0</v>
      </c>
      <c r="Q632" s="81">
        <f t="shared" si="85"/>
        <v>100</v>
      </c>
    </row>
    <row r="633" spans="1:17" s="1" customFormat="1" ht="13.5" outlineLevel="1" x14ac:dyDescent="0.25">
      <c r="A633" s="110">
        <f t="shared" si="87"/>
        <v>630</v>
      </c>
      <c r="B633" s="75" t="s">
        <v>1301</v>
      </c>
      <c r="C633" s="76" t="s">
        <v>766</v>
      </c>
      <c r="D633" s="76" t="s">
        <v>730</v>
      </c>
      <c r="E633" s="76" t="s">
        <v>1302</v>
      </c>
      <c r="F633" s="76" t="s">
        <v>917</v>
      </c>
      <c r="G633" s="76" t="s">
        <v>84</v>
      </c>
      <c r="H633" s="76" t="s">
        <v>1143</v>
      </c>
      <c r="I633" s="76" t="s">
        <v>24</v>
      </c>
      <c r="J633" s="76" t="s">
        <v>24</v>
      </c>
      <c r="K633" s="75" t="s">
        <v>1303</v>
      </c>
      <c r="L633" s="75" t="s">
        <v>24</v>
      </c>
      <c r="M633" s="77">
        <v>0</v>
      </c>
      <c r="N633" s="78">
        <v>890</v>
      </c>
      <c r="O633" s="79">
        <v>890</v>
      </c>
      <c r="P633" s="80">
        <f t="shared" si="86"/>
        <v>0</v>
      </c>
      <c r="Q633" s="81">
        <f t="shared" si="85"/>
        <v>100</v>
      </c>
    </row>
    <row r="634" spans="1:17" s="1" customFormat="1" ht="13.5" outlineLevel="1" x14ac:dyDescent="0.25">
      <c r="A634" s="110">
        <f t="shared" si="87"/>
        <v>631</v>
      </c>
      <c r="B634" s="75" t="s">
        <v>1304</v>
      </c>
      <c r="C634" s="76" t="s">
        <v>766</v>
      </c>
      <c r="D634" s="76" t="s">
        <v>730</v>
      </c>
      <c r="E634" s="76" t="s">
        <v>1305</v>
      </c>
      <c r="F634" s="76" t="s">
        <v>917</v>
      </c>
      <c r="G634" s="76" t="s">
        <v>84</v>
      </c>
      <c r="H634" s="76" t="s">
        <v>1143</v>
      </c>
      <c r="I634" s="76" t="s">
        <v>24</v>
      </c>
      <c r="J634" s="76" t="s">
        <v>24</v>
      </c>
      <c r="K634" s="75" t="s">
        <v>1306</v>
      </c>
      <c r="L634" s="75" t="s">
        <v>24</v>
      </c>
      <c r="M634" s="77">
        <v>0</v>
      </c>
      <c r="N634" s="78">
        <v>1000</v>
      </c>
      <c r="O634" s="79">
        <v>1000</v>
      </c>
      <c r="P634" s="80">
        <f t="shared" si="86"/>
        <v>0</v>
      </c>
      <c r="Q634" s="81">
        <f t="shared" ref="Q634:Q697" si="88">O634/N634*100</f>
        <v>100</v>
      </c>
    </row>
    <row r="635" spans="1:17" s="1" customFormat="1" ht="13.5" outlineLevel="1" x14ac:dyDescent="0.25">
      <c r="A635" s="110">
        <f t="shared" si="87"/>
        <v>632</v>
      </c>
      <c r="B635" s="75" t="s">
        <v>1307</v>
      </c>
      <c r="C635" s="76" t="s">
        <v>766</v>
      </c>
      <c r="D635" s="76" t="s">
        <v>730</v>
      </c>
      <c r="E635" s="76" t="s">
        <v>1308</v>
      </c>
      <c r="F635" s="76" t="s">
        <v>917</v>
      </c>
      <c r="G635" s="76" t="s">
        <v>84</v>
      </c>
      <c r="H635" s="76" t="s">
        <v>1143</v>
      </c>
      <c r="I635" s="76" t="s">
        <v>24</v>
      </c>
      <c r="J635" s="76" t="s">
        <v>24</v>
      </c>
      <c r="K635" s="75" t="s">
        <v>1309</v>
      </c>
      <c r="L635" s="75" t="s">
        <v>24</v>
      </c>
      <c r="M635" s="77">
        <v>0</v>
      </c>
      <c r="N635" s="78">
        <v>1000</v>
      </c>
      <c r="O635" s="79">
        <v>1000</v>
      </c>
      <c r="P635" s="80">
        <f t="shared" ref="P635:P683" si="89">O635-N635</f>
        <v>0</v>
      </c>
      <c r="Q635" s="81">
        <f t="shared" si="88"/>
        <v>100</v>
      </c>
    </row>
    <row r="636" spans="1:17" s="1" customFormat="1" ht="13.5" outlineLevel="1" x14ac:dyDescent="0.25">
      <c r="A636" s="110">
        <f t="shared" si="87"/>
        <v>633</v>
      </c>
      <c r="B636" s="75" t="s">
        <v>1310</v>
      </c>
      <c r="C636" s="76" t="s">
        <v>766</v>
      </c>
      <c r="D636" s="76" t="s">
        <v>730</v>
      </c>
      <c r="E636" s="76" t="s">
        <v>965</v>
      </c>
      <c r="F636" s="76" t="s">
        <v>917</v>
      </c>
      <c r="G636" s="76" t="s">
        <v>84</v>
      </c>
      <c r="H636" s="76" t="s">
        <v>1143</v>
      </c>
      <c r="I636" s="76" t="s">
        <v>24</v>
      </c>
      <c r="J636" s="76" t="s">
        <v>24</v>
      </c>
      <c r="K636" s="75" t="s">
        <v>1311</v>
      </c>
      <c r="L636" s="75" t="s">
        <v>24</v>
      </c>
      <c r="M636" s="77">
        <v>0</v>
      </c>
      <c r="N636" s="78">
        <v>1000</v>
      </c>
      <c r="O636" s="79">
        <v>1000</v>
      </c>
      <c r="P636" s="80">
        <f t="shared" si="89"/>
        <v>0</v>
      </c>
      <c r="Q636" s="81">
        <f t="shared" si="88"/>
        <v>100</v>
      </c>
    </row>
    <row r="637" spans="1:17" s="1" customFormat="1" ht="27" outlineLevel="1" x14ac:dyDescent="0.25">
      <c r="A637" s="111">
        <f t="shared" si="87"/>
        <v>634</v>
      </c>
      <c r="B637" s="82" t="s">
        <v>1312</v>
      </c>
      <c r="C637" s="76" t="s">
        <v>766</v>
      </c>
      <c r="D637" s="76" t="s">
        <v>730</v>
      </c>
      <c r="E637" s="76" t="s">
        <v>920</v>
      </c>
      <c r="F637" s="76" t="s">
        <v>917</v>
      </c>
      <c r="G637" s="76" t="s">
        <v>84</v>
      </c>
      <c r="H637" s="76" t="s">
        <v>1143</v>
      </c>
      <c r="I637" s="76" t="s">
        <v>24</v>
      </c>
      <c r="J637" s="76" t="s">
        <v>24</v>
      </c>
      <c r="K637" s="75" t="s">
        <v>1313</v>
      </c>
      <c r="L637" s="75" t="s">
        <v>24</v>
      </c>
      <c r="M637" s="77">
        <v>0</v>
      </c>
      <c r="N637" s="78">
        <v>500</v>
      </c>
      <c r="O637" s="79">
        <v>500</v>
      </c>
      <c r="P637" s="80">
        <f t="shared" si="89"/>
        <v>0</v>
      </c>
      <c r="Q637" s="81">
        <f t="shared" si="88"/>
        <v>100</v>
      </c>
    </row>
    <row r="638" spans="1:17" s="1" customFormat="1" ht="40.5" outlineLevel="1" x14ac:dyDescent="0.25">
      <c r="A638" s="111">
        <f t="shared" si="87"/>
        <v>635</v>
      </c>
      <c r="B638" s="82" t="s">
        <v>1314</v>
      </c>
      <c r="C638" s="76" t="s">
        <v>766</v>
      </c>
      <c r="D638" s="76" t="s">
        <v>730</v>
      </c>
      <c r="E638" s="76" t="s">
        <v>647</v>
      </c>
      <c r="F638" s="76" t="s">
        <v>917</v>
      </c>
      <c r="G638" s="76" t="s">
        <v>84</v>
      </c>
      <c r="H638" s="76" t="s">
        <v>1143</v>
      </c>
      <c r="I638" s="76" t="s">
        <v>24</v>
      </c>
      <c r="J638" s="76" t="s">
        <v>24</v>
      </c>
      <c r="K638" s="75" t="s">
        <v>1315</v>
      </c>
      <c r="L638" s="75" t="s">
        <v>24</v>
      </c>
      <c r="M638" s="77">
        <v>0</v>
      </c>
      <c r="N638" s="78">
        <v>228</v>
      </c>
      <c r="O638" s="79">
        <v>228</v>
      </c>
      <c r="P638" s="80">
        <f t="shared" si="89"/>
        <v>0</v>
      </c>
      <c r="Q638" s="81">
        <f t="shared" si="88"/>
        <v>100</v>
      </c>
    </row>
    <row r="639" spans="1:17" s="1" customFormat="1" ht="13.5" outlineLevel="1" x14ac:dyDescent="0.25">
      <c r="A639" s="110">
        <f t="shared" si="87"/>
        <v>636</v>
      </c>
      <c r="B639" s="75" t="s">
        <v>1316</v>
      </c>
      <c r="C639" s="76" t="s">
        <v>766</v>
      </c>
      <c r="D639" s="76" t="s">
        <v>730</v>
      </c>
      <c r="E639" s="76" t="s">
        <v>1317</v>
      </c>
      <c r="F639" s="76" t="s">
        <v>1318</v>
      </c>
      <c r="G639" s="76" t="s">
        <v>84</v>
      </c>
      <c r="H639" s="76" t="s">
        <v>1143</v>
      </c>
      <c r="I639" s="76" t="s">
        <v>24</v>
      </c>
      <c r="J639" s="76" t="s">
        <v>24</v>
      </c>
      <c r="K639" s="75" t="s">
        <v>1319</v>
      </c>
      <c r="L639" s="75" t="s">
        <v>24</v>
      </c>
      <c r="M639" s="77">
        <v>0</v>
      </c>
      <c r="N639" s="78">
        <v>253</v>
      </c>
      <c r="O639" s="79">
        <v>253</v>
      </c>
      <c r="P639" s="80">
        <f t="shared" si="89"/>
        <v>0</v>
      </c>
      <c r="Q639" s="81">
        <f t="shared" si="88"/>
        <v>100</v>
      </c>
    </row>
    <row r="640" spans="1:17" s="1" customFormat="1" ht="13.5" outlineLevel="1" x14ac:dyDescent="0.25">
      <c r="A640" s="110">
        <f t="shared" si="87"/>
        <v>637</v>
      </c>
      <c r="B640" s="75" t="s">
        <v>1320</v>
      </c>
      <c r="C640" s="76" t="s">
        <v>766</v>
      </c>
      <c r="D640" s="76" t="s">
        <v>730</v>
      </c>
      <c r="E640" s="76" t="s">
        <v>1321</v>
      </c>
      <c r="F640" s="76" t="s">
        <v>1322</v>
      </c>
      <c r="G640" s="76" t="s">
        <v>84</v>
      </c>
      <c r="H640" s="76" t="s">
        <v>1143</v>
      </c>
      <c r="I640" s="76" t="s">
        <v>24</v>
      </c>
      <c r="J640" s="76" t="s">
        <v>24</v>
      </c>
      <c r="K640" s="75" t="s">
        <v>1323</v>
      </c>
      <c r="L640" s="75" t="s">
        <v>24</v>
      </c>
      <c r="M640" s="77">
        <v>0</v>
      </c>
      <c r="N640" s="78">
        <v>82</v>
      </c>
      <c r="O640" s="79">
        <v>82</v>
      </c>
      <c r="P640" s="80">
        <f t="shared" si="89"/>
        <v>0</v>
      </c>
      <c r="Q640" s="81">
        <f t="shared" si="88"/>
        <v>100</v>
      </c>
    </row>
    <row r="641" spans="1:17" s="1" customFormat="1" ht="40.5" outlineLevel="1" x14ac:dyDescent="0.25">
      <c r="A641" s="111">
        <f t="shared" si="87"/>
        <v>638</v>
      </c>
      <c r="B641" s="82" t="s">
        <v>1324</v>
      </c>
      <c r="C641" s="76" t="s">
        <v>766</v>
      </c>
      <c r="D641" s="76" t="s">
        <v>730</v>
      </c>
      <c r="E641" s="76" t="s">
        <v>883</v>
      </c>
      <c r="F641" s="76" t="s">
        <v>1322</v>
      </c>
      <c r="G641" s="76" t="s">
        <v>84</v>
      </c>
      <c r="H641" s="76" t="s">
        <v>1143</v>
      </c>
      <c r="I641" s="76" t="s">
        <v>24</v>
      </c>
      <c r="J641" s="76" t="s">
        <v>24</v>
      </c>
      <c r="K641" s="75" t="s">
        <v>1325</v>
      </c>
      <c r="L641" s="75" t="s">
        <v>24</v>
      </c>
      <c r="M641" s="77">
        <v>0</v>
      </c>
      <c r="N641" s="78">
        <v>25</v>
      </c>
      <c r="O641" s="79">
        <v>25</v>
      </c>
      <c r="P641" s="80">
        <f t="shared" si="89"/>
        <v>0</v>
      </c>
      <c r="Q641" s="81">
        <f t="shared" si="88"/>
        <v>100</v>
      </c>
    </row>
    <row r="642" spans="1:17" s="1" customFormat="1" ht="27" outlineLevel="1" x14ac:dyDescent="0.25">
      <c r="A642" s="110">
        <f t="shared" si="87"/>
        <v>639</v>
      </c>
      <c r="B642" s="82" t="s">
        <v>1326</v>
      </c>
      <c r="C642" s="76" t="s">
        <v>766</v>
      </c>
      <c r="D642" s="76" t="s">
        <v>730</v>
      </c>
      <c r="E642" s="76" t="s">
        <v>1294</v>
      </c>
      <c r="F642" s="76" t="s">
        <v>1322</v>
      </c>
      <c r="G642" s="76" t="s">
        <v>84</v>
      </c>
      <c r="H642" s="76" t="s">
        <v>1143</v>
      </c>
      <c r="I642" s="76" t="s">
        <v>24</v>
      </c>
      <c r="J642" s="76" t="s">
        <v>24</v>
      </c>
      <c r="K642" s="75" t="s">
        <v>1327</v>
      </c>
      <c r="L642" s="75" t="s">
        <v>24</v>
      </c>
      <c r="M642" s="77">
        <v>0</v>
      </c>
      <c r="N642" s="78">
        <v>175</v>
      </c>
      <c r="O642" s="79">
        <v>175</v>
      </c>
      <c r="P642" s="80">
        <f t="shared" si="89"/>
        <v>0</v>
      </c>
      <c r="Q642" s="81">
        <f t="shared" si="88"/>
        <v>100</v>
      </c>
    </row>
    <row r="643" spans="1:17" s="1" customFormat="1" ht="27" outlineLevel="1" x14ac:dyDescent="0.25">
      <c r="A643" s="110">
        <f t="shared" si="87"/>
        <v>640</v>
      </c>
      <c r="B643" s="82" t="s">
        <v>1328</v>
      </c>
      <c r="C643" s="76" t="s">
        <v>766</v>
      </c>
      <c r="D643" s="76" t="s">
        <v>730</v>
      </c>
      <c r="E643" s="76" t="s">
        <v>1103</v>
      </c>
      <c r="F643" s="76" t="s">
        <v>1322</v>
      </c>
      <c r="G643" s="76" t="s">
        <v>84</v>
      </c>
      <c r="H643" s="76" t="s">
        <v>1143</v>
      </c>
      <c r="I643" s="76" t="s">
        <v>24</v>
      </c>
      <c r="J643" s="76" t="s">
        <v>24</v>
      </c>
      <c r="K643" s="75" t="s">
        <v>1329</v>
      </c>
      <c r="L643" s="75" t="s">
        <v>24</v>
      </c>
      <c r="M643" s="77">
        <v>0</v>
      </c>
      <c r="N643" s="78">
        <v>147</v>
      </c>
      <c r="O643" s="79">
        <v>147</v>
      </c>
      <c r="P643" s="80">
        <f t="shared" si="89"/>
        <v>0</v>
      </c>
      <c r="Q643" s="81">
        <f t="shared" si="88"/>
        <v>100</v>
      </c>
    </row>
    <row r="644" spans="1:17" s="1" customFormat="1" ht="13.5" outlineLevel="1" x14ac:dyDescent="0.25">
      <c r="A644" s="110">
        <f t="shared" si="87"/>
        <v>641</v>
      </c>
      <c r="B644" s="75" t="s">
        <v>1330</v>
      </c>
      <c r="C644" s="76" t="s">
        <v>766</v>
      </c>
      <c r="D644" s="76" t="s">
        <v>730</v>
      </c>
      <c r="E644" s="76" t="s">
        <v>914</v>
      </c>
      <c r="F644" s="76" t="s">
        <v>1322</v>
      </c>
      <c r="G644" s="76" t="s">
        <v>84</v>
      </c>
      <c r="H644" s="76" t="s">
        <v>1143</v>
      </c>
      <c r="I644" s="76" t="s">
        <v>24</v>
      </c>
      <c r="J644" s="76" t="s">
        <v>24</v>
      </c>
      <c r="K644" s="75" t="s">
        <v>1331</v>
      </c>
      <c r="L644" s="75" t="s">
        <v>24</v>
      </c>
      <c r="M644" s="77">
        <v>0</v>
      </c>
      <c r="N644" s="78">
        <v>60</v>
      </c>
      <c r="O644" s="79">
        <v>60</v>
      </c>
      <c r="P644" s="80">
        <f t="shared" si="89"/>
        <v>0</v>
      </c>
      <c r="Q644" s="81">
        <f t="shared" si="88"/>
        <v>100</v>
      </c>
    </row>
    <row r="645" spans="1:17" s="1" customFormat="1" ht="27" outlineLevel="1" x14ac:dyDescent="0.25">
      <c r="A645" s="111">
        <f t="shared" ref="A645:A708" si="90">1+A644</f>
        <v>642</v>
      </c>
      <c r="B645" s="82" t="s">
        <v>1332</v>
      </c>
      <c r="C645" s="76" t="s">
        <v>766</v>
      </c>
      <c r="D645" s="76" t="s">
        <v>730</v>
      </c>
      <c r="E645" s="76" t="s">
        <v>1152</v>
      </c>
      <c r="F645" s="76" t="s">
        <v>106</v>
      </c>
      <c r="G645" s="76" t="s">
        <v>84</v>
      </c>
      <c r="H645" s="76" t="s">
        <v>1143</v>
      </c>
      <c r="I645" s="76" t="s">
        <v>24</v>
      </c>
      <c r="J645" s="76" t="s">
        <v>24</v>
      </c>
      <c r="K645" s="75" t="s">
        <v>1333</v>
      </c>
      <c r="L645" s="75" t="s">
        <v>24</v>
      </c>
      <c r="M645" s="77">
        <v>0</v>
      </c>
      <c r="N645" s="78">
        <v>29</v>
      </c>
      <c r="O645" s="79">
        <v>29</v>
      </c>
      <c r="P645" s="80">
        <f t="shared" si="89"/>
        <v>0</v>
      </c>
      <c r="Q645" s="81">
        <f t="shared" si="88"/>
        <v>100</v>
      </c>
    </row>
    <row r="646" spans="1:17" s="1" customFormat="1" ht="27" outlineLevel="1" x14ac:dyDescent="0.25">
      <c r="A646" s="111">
        <f t="shared" si="90"/>
        <v>643</v>
      </c>
      <c r="B646" s="82" t="s">
        <v>1334</v>
      </c>
      <c r="C646" s="76" t="s">
        <v>766</v>
      </c>
      <c r="D646" s="76" t="s">
        <v>730</v>
      </c>
      <c r="E646" s="76" t="s">
        <v>1161</v>
      </c>
      <c r="F646" s="76" t="s">
        <v>106</v>
      </c>
      <c r="G646" s="76" t="s">
        <v>84</v>
      </c>
      <c r="H646" s="76" t="s">
        <v>1143</v>
      </c>
      <c r="I646" s="76" t="s">
        <v>24</v>
      </c>
      <c r="J646" s="76" t="s">
        <v>24</v>
      </c>
      <c r="K646" s="75" t="s">
        <v>1335</v>
      </c>
      <c r="L646" s="75" t="s">
        <v>24</v>
      </c>
      <c r="M646" s="77">
        <v>0</v>
      </c>
      <c r="N646" s="78">
        <v>50</v>
      </c>
      <c r="O646" s="79">
        <v>50</v>
      </c>
      <c r="P646" s="80">
        <f t="shared" si="89"/>
        <v>0</v>
      </c>
      <c r="Q646" s="81">
        <f t="shared" si="88"/>
        <v>100</v>
      </c>
    </row>
    <row r="647" spans="1:17" s="1" customFormat="1" ht="27" outlineLevel="1" x14ac:dyDescent="0.25">
      <c r="A647" s="111">
        <f t="shared" si="90"/>
        <v>644</v>
      </c>
      <c r="B647" s="82" t="s">
        <v>1336</v>
      </c>
      <c r="C647" s="76" t="s">
        <v>766</v>
      </c>
      <c r="D647" s="76" t="s">
        <v>730</v>
      </c>
      <c r="E647" s="76" t="s">
        <v>554</v>
      </c>
      <c r="F647" s="76" t="s">
        <v>958</v>
      </c>
      <c r="G647" s="76" t="s">
        <v>84</v>
      </c>
      <c r="H647" s="76" t="s">
        <v>1143</v>
      </c>
      <c r="I647" s="76" t="s">
        <v>24</v>
      </c>
      <c r="J647" s="76" t="s">
        <v>24</v>
      </c>
      <c r="K647" s="75" t="s">
        <v>1337</v>
      </c>
      <c r="L647" s="75" t="s">
        <v>24</v>
      </c>
      <c r="M647" s="77">
        <v>0</v>
      </c>
      <c r="N647" s="78">
        <v>169</v>
      </c>
      <c r="O647" s="79">
        <v>169</v>
      </c>
      <c r="P647" s="80">
        <f t="shared" si="89"/>
        <v>0</v>
      </c>
      <c r="Q647" s="81">
        <f t="shared" si="88"/>
        <v>100</v>
      </c>
    </row>
    <row r="648" spans="1:17" s="1" customFormat="1" ht="13.5" outlineLevel="1" x14ac:dyDescent="0.25">
      <c r="A648" s="110">
        <f t="shared" si="90"/>
        <v>645</v>
      </c>
      <c r="B648" s="75" t="s">
        <v>1338</v>
      </c>
      <c r="C648" s="76" t="s">
        <v>766</v>
      </c>
      <c r="D648" s="76" t="s">
        <v>730</v>
      </c>
      <c r="E648" s="76" t="s">
        <v>774</v>
      </c>
      <c r="F648" s="76" t="s">
        <v>958</v>
      </c>
      <c r="G648" s="76" t="s">
        <v>84</v>
      </c>
      <c r="H648" s="76" t="s">
        <v>1143</v>
      </c>
      <c r="I648" s="76" t="s">
        <v>24</v>
      </c>
      <c r="J648" s="76" t="s">
        <v>24</v>
      </c>
      <c r="K648" s="75" t="s">
        <v>1339</v>
      </c>
      <c r="L648" s="75" t="s">
        <v>24</v>
      </c>
      <c r="M648" s="77">
        <v>0</v>
      </c>
      <c r="N648" s="78">
        <v>106</v>
      </c>
      <c r="O648" s="79">
        <v>106</v>
      </c>
      <c r="P648" s="80">
        <f t="shared" si="89"/>
        <v>0</v>
      </c>
      <c r="Q648" s="81">
        <f t="shared" si="88"/>
        <v>100</v>
      </c>
    </row>
    <row r="649" spans="1:17" s="1" customFormat="1" ht="13.5" outlineLevel="1" x14ac:dyDescent="0.25">
      <c r="A649" s="110">
        <f t="shared" si="90"/>
        <v>646</v>
      </c>
      <c r="B649" s="75" t="s">
        <v>1340</v>
      </c>
      <c r="C649" s="76" t="s">
        <v>766</v>
      </c>
      <c r="D649" s="76" t="s">
        <v>730</v>
      </c>
      <c r="E649" s="76" t="s">
        <v>965</v>
      </c>
      <c r="F649" s="76" t="s">
        <v>958</v>
      </c>
      <c r="G649" s="76" t="s">
        <v>84</v>
      </c>
      <c r="H649" s="76" t="s">
        <v>1143</v>
      </c>
      <c r="I649" s="76" t="s">
        <v>24</v>
      </c>
      <c r="J649" s="76" t="s">
        <v>24</v>
      </c>
      <c r="K649" s="75" t="s">
        <v>1341</v>
      </c>
      <c r="L649" s="75" t="s">
        <v>24</v>
      </c>
      <c r="M649" s="77">
        <v>0</v>
      </c>
      <c r="N649" s="78">
        <v>60</v>
      </c>
      <c r="O649" s="79">
        <v>60</v>
      </c>
      <c r="P649" s="80">
        <f t="shared" si="89"/>
        <v>0</v>
      </c>
      <c r="Q649" s="81">
        <f t="shared" si="88"/>
        <v>100</v>
      </c>
    </row>
    <row r="650" spans="1:17" s="1" customFormat="1" ht="27" outlineLevel="1" x14ac:dyDescent="0.25">
      <c r="A650" s="111">
        <f t="shared" si="90"/>
        <v>647</v>
      </c>
      <c r="B650" s="82" t="s">
        <v>1342</v>
      </c>
      <c r="C650" s="76" t="s">
        <v>766</v>
      </c>
      <c r="D650" s="76" t="s">
        <v>730</v>
      </c>
      <c r="E650" s="76" t="s">
        <v>560</v>
      </c>
      <c r="F650" s="76" t="s">
        <v>94</v>
      </c>
      <c r="G650" s="76" t="s">
        <v>84</v>
      </c>
      <c r="H650" s="76" t="s">
        <v>1143</v>
      </c>
      <c r="I650" s="76" t="s">
        <v>24</v>
      </c>
      <c r="J650" s="76" t="s">
        <v>24</v>
      </c>
      <c r="K650" s="75" t="s">
        <v>1343</v>
      </c>
      <c r="L650" s="75" t="s">
        <v>24</v>
      </c>
      <c r="M650" s="77">
        <v>0</v>
      </c>
      <c r="N650" s="78">
        <v>200</v>
      </c>
      <c r="O650" s="79">
        <v>200</v>
      </c>
      <c r="P650" s="80">
        <f t="shared" si="89"/>
        <v>0</v>
      </c>
      <c r="Q650" s="81">
        <f t="shared" si="88"/>
        <v>100</v>
      </c>
    </row>
    <row r="651" spans="1:17" s="1" customFormat="1" ht="27" outlineLevel="1" x14ac:dyDescent="0.25">
      <c r="A651" s="111">
        <f t="shared" si="90"/>
        <v>648</v>
      </c>
      <c r="B651" s="82" t="s">
        <v>1344</v>
      </c>
      <c r="C651" s="76" t="s">
        <v>766</v>
      </c>
      <c r="D651" s="76" t="s">
        <v>730</v>
      </c>
      <c r="E651" s="76" t="s">
        <v>1345</v>
      </c>
      <c r="F651" s="76" t="s">
        <v>968</v>
      </c>
      <c r="G651" s="76" t="s">
        <v>84</v>
      </c>
      <c r="H651" s="76" t="s">
        <v>1143</v>
      </c>
      <c r="I651" s="76" t="s">
        <v>24</v>
      </c>
      <c r="J651" s="76" t="s">
        <v>24</v>
      </c>
      <c r="K651" s="75" t="s">
        <v>1346</v>
      </c>
      <c r="L651" s="75" t="s">
        <v>24</v>
      </c>
      <c r="M651" s="77">
        <v>0</v>
      </c>
      <c r="N651" s="78">
        <v>241</v>
      </c>
      <c r="O651" s="79">
        <v>241</v>
      </c>
      <c r="P651" s="80">
        <f t="shared" si="89"/>
        <v>0</v>
      </c>
      <c r="Q651" s="81">
        <f t="shared" si="88"/>
        <v>100</v>
      </c>
    </row>
    <row r="652" spans="1:17" s="1" customFormat="1" ht="27" outlineLevel="1" x14ac:dyDescent="0.25">
      <c r="A652" s="111">
        <f t="shared" si="90"/>
        <v>649</v>
      </c>
      <c r="B652" s="82" t="s">
        <v>1347</v>
      </c>
      <c r="C652" s="76" t="s">
        <v>766</v>
      </c>
      <c r="D652" s="76" t="s">
        <v>730</v>
      </c>
      <c r="E652" s="76" t="s">
        <v>767</v>
      </c>
      <c r="F652" s="76" t="s">
        <v>968</v>
      </c>
      <c r="G652" s="76" t="s">
        <v>84</v>
      </c>
      <c r="H652" s="76" t="s">
        <v>1143</v>
      </c>
      <c r="I652" s="76" t="s">
        <v>24</v>
      </c>
      <c r="J652" s="76" t="s">
        <v>24</v>
      </c>
      <c r="K652" s="75" t="s">
        <v>1348</v>
      </c>
      <c r="L652" s="75" t="s">
        <v>24</v>
      </c>
      <c r="M652" s="77">
        <v>0</v>
      </c>
      <c r="N652" s="78">
        <v>200</v>
      </c>
      <c r="O652" s="79">
        <v>200</v>
      </c>
      <c r="P652" s="80">
        <f t="shared" si="89"/>
        <v>0</v>
      </c>
      <c r="Q652" s="81">
        <f t="shared" si="88"/>
        <v>100</v>
      </c>
    </row>
    <row r="653" spans="1:17" s="1" customFormat="1" ht="27" outlineLevel="1" x14ac:dyDescent="0.25">
      <c r="A653" s="111">
        <f t="shared" si="90"/>
        <v>650</v>
      </c>
      <c r="B653" s="82" t="s">
        <v>1349</v>
      </c>
      <c r="C653" s="76" t="s">
        <v>766</v>
      </c>
      <c r="D653" s="76" t="s">
        <v>730</v>
      </c>
      <c r="E653" s="76" t="s">
        <v>1178</v>
      </c>
      <c r="F653" s="76" t="s">
        <v>968</v>
      </c>
      <c r="G653" s="76" t="s">
        <v>84</v>
      </c>
      <c r="H653" s="76" t="s">
        <v>1143</v>
      </c>
      <c r="I653" s="76" t="s">
        <v>24</v>
      </c>
      <c r="J653" s="76" t="s">
        <v>24</v>
      </c>
      <c r="K653" s="75" t="s">
        <v>1350</v>
      </c>
      <c r="L653" s="75" t="s">
        <v>24</v>
      </c>
      <c r="M653" s="77">
        <v>0</v>
      </c>
      <c r="N653" s="78">
        <v>238</v>
      </c>
      <c r="O653" s="79">
        <v>238</v>
      </c>
      <c r="P653" s="80">
        <f t="shared" si="89"/>
        <v>0</v>
      </c>
      <c r="Q653" s="81">
        <f t="shared" si="88"/>
        <v>100</v>
      </c>
    </row>
    <row r="654" spans="1:17" s="1" customFormat="1" ht="27" outlineLevel="1" x14ac:dyDescent="0.25">
      <c r="A654" s="111">
        <f t="shared" si="90"/>
        <v>651</v>
      </c>
      <c r="B654" s="82" t="s">
        <v>1351</v>
      </c>
      <c r="C654" s="76" t="s">
        <v>766</v>
      </c>
      <c r="D654" s="76" t="s">
        <v>730</v>
      </c>
      <c r="E654" s="76" t="s">
        <v>923</v>
      </c>
      <c r="F654" s="76" t="s">
        <v>968</v>
      </c>
      <c r="G654" s="76" t="s">
        <v>84</v>
      </c>
      <c r="H654" s="76" t="s">
        <v>1143</v>
      </c>
      <c r="I654" s="76" t="s">
        <v>24</v>
      </c>
      <c r="J654" s="76" t="s">
        <v>24</v>
      </c>
      <c r="K654" s="75" t="s">
        <v>1352</v>
      </c>
      <c r="L654" s="75" t="s">
        <v>24</v>
      </c>
      <c r="M654" s="77">
        <v>0</v>
      </c>
      <c r="N654" s="78">
        <v>261</v>
      </c>
      <c r="O654" s="79">
        <v>261</v>
      </c>
      <c r="P654" s="80">
        <f t="shared" si="89"/>
        <v>0</v>
      </c>
      <c r="Q654" s="81">
        <f t="shared" si="88"/>
        <v>100</v>
      </c>
    </row>
    <row r="655" spans="1:17" s="1" customFormat="1" ht="27" outlineLevel="1" x14ac:dyDescent="0.25">
      <c r="A655" s="111">
        <f t="shared" si="90"/>
        <v>652</v>
      </c>
      <c r="B655" s="82" t="s">
        <v>1353</v>
      </c>
      <c r="C655" s="76" t="s">
        <v>766</v>
      </c>
      <c r="D655" s="76" t="s">
        <v>730</v>
      </c>
      <c r="E655" s="76" t="s">
        <v>1354</v>
      </c>
      <c r="F655" s="76" t="s">
        <v>968</v>
      </c>
      <c r="G655" s="76" t="s">
        <v>84</v>
      </c>
      <c r="H655" s="76" t="s">
        <v>1143</v>
      </c>
      <c r="I655" s="76" t="s">
        <v>24</v>
      </c>
      <c r="J655" s="76" t="s">
        <v>24</v>
      </c>
      <c r="K655" s="75" t="s">
        <v>1355</v>
      </c>
      <c r="L655" s="75" t="s">
        <v>24</v>
      </c>
      <c r="M655" s="77">
        <v>0</v>
      </c>
      <c r="N655" s="78">
        <v>220</v>
      </c>
      <c r="O655" s="79">
        <v>220</v>
      </c>
      <c r="P655" s="80">
        <f t="shared" si="89"/>
        <v>0</v>
      </c>
      <c r="Q655" s="81">
        <f t="shared" si="88"/>
        <v>100</v>
      </c>
    </row>
    <row r="656" spans="1:17" s="1" customFormat="1" ht="27" outlineLevel="1" x14ac:dyDescent="0.25">
      <c r="A656" s="111">
        <f t="shared" si="90"/>
        <v>653</v>
      </c>
      <c r="B656" s="82" t="s">
        <v>1356</v>
      </c>
      <c r="C656" s="76" t="s">
        <v>766</v>
      </c>
      <c r="D656" s="76" t="s">
        <v>730</v>
      </c>
      <c r="E656" s="76" t="s">
        <v>1357</v>
      </c>
      <c r="F656" s="76" t="s">
        <v>968</v>
      </c>
      <c r="G656" s="76" t="s">
        <v>84</v>
      </c>
      <c r="H656" s="76" t="s">
        <v>1143</v>
      </c>
      <c r="I656" s="76" t="s">
        <v>24</v>
      </c>
      <c r="J656" s="76" t="s">
        <v>24</v>
      </c>
      <c r="K656" s="75" t="s">
        <v>1358</v>
      </c>
      <c r="L656" s="75" t="s">
        <v>24</v>
      </c>
      <c r="M656" s="77">
        <v>0</v>
      </c>
      <c r="N656" s="78">
        <v>236</v>
      </c>
      <c r="O656" s="79">
        <v>236</v>
      </c>
      <c r="P656" s="80">
        <f t="shared" si="89"/>
        <v>0</v>
      </c>
      <c r="Q656" s="81">
        <f t="shared" si="88"/>
        <v>100</v>
      </c>
    </row>
    <row r="657" spans="1:17" s="1" customFormat="1" ht="27" outlineLevel="1" x14ac:dyDescent="0.25">
      <c r="A657" s="111">
        <f t="shared" si="90"/>
        <v>654</v>
      </c>
      <c r="B657" s="82" t="s">
        <v>1359</v>
      </c>
      <c r="C657" s="76" t="s">
        <v>766</v>
      </c>
      <c r="D657" s="76" t="s">
        <v>730</v>
      </c>
      <c r="E657" s="76" t="s">
        <v>926</v>
      </c>
      <c r="F657" s="76" t="s">
        <v>968</v>
      </c>
      <c r="G657" s="76" t="s">
        <v>84</v>
      </c>
      <c r="H657" s="76" t="s">
        <v>1143</v>
      </c>
      <c r="I657" s="76" t="s">
        <v>24</v>
      </c>
      <c r="J657" s="76" t="s">
        <v>24</v>
      </c>
      <c r="K657" s="75" t="s">
        <v>1360</v>
      </c>
      <c r="L657" s="75" t="s">
        <v>24</v>
      </c>
      <c r="M657" s="77">
        <v>0</v>
      </c>
      <c r="N657" s="78">
        <v>1000</v>
      </c>
      <c r="O657" s="79">
        <v>1000</v>
      </c>
      <c r="P657" s="80">
        <f t="shared" si="89"/>
        <v>0</v>
      </c>
      <c r="Q657" s="81">
        <f t="shared" si="88"/>
        <v>100</v>
      </c>
    </row>
    <row r="658" spans="1:17" s="1" customFormat="1" ht="27" outlineLevel="1" x14ac:dyDescent="0.25">
      <c r="A658" s="111">
        <f t="shared" si="90"/>
        <v>655</v>
      </c>
      <c r="B658" s="82" t="s">
        <v>1361</v>
      </c>
      <c r="C658" s="76" t="s">
        <v>766</v>
      </c>
      <c r="D658" s="76" t="s">
        <v>730</v>
      </c>
      <c r="E658" s="76" t="s">
        <v>1362</v>
      </c>
      <c r="F658" s="76" t="s">
        <v>968</v>
      </c>
      <c r="G658" s="76" t="s">
        <v>84</v>
      </c>
      <c r="H658" s="76" t="s">
        <v>1143</v>
      </c>
      <c r="I658" s="76" t="s">
        <v>24</v>
      </c>
      <c r="J658" s="76" t="s">
        <v>24</v>
      </c>
      <c r="K658" s="75" t="s">
        <v>1363</v>
      </c>
      <c r="L658" s="75" t="s">
        <v>24</v>
      </c>
      <c r="M658" s="77">
        <v>0</v>
      </c>
      <c r="N658" s="78">
        <v>277</v>
      </c>
      <c r="O658" s="79">
        <v>277</v>
      </c>
      <c r="P658" s="80">
        <f t="shared" si="89"/>
        <v>0</v>
      </c>
      <c r="Q658" s="81">
        <f t="shared" si="88"/>
        <v>100</v>
      </c>
    </row>
    <row r="659" spans="1:17" s="1" customFormat="1" ht="13.5" outlineLevel="1" x14ac:dyDescent="0.25">
      <c r="A659" s="110">
        <f t="shared" si="90"/>
        <v>656</v>
      </c>
      <c r="B659" s="75" t="s">
        <v>1364</v>
      </c>
      <c r="C659" s="76" t="s">
        <v>766</v>
      </c>
      <c r="D659" s="76" t="s">
        <v>730</v>
      </c>
      <c r="E659" s="76" t="s">
        <v>1365</v>
      </c>
      <c r="F659" s="76" t="s">
        <v>968</v>
      </c>
      <c r="G659" s="76" t="s">
        <v>84</v>
      </c>
      <c r="H659" s="76" t="s">
        <v>1143</v>
      </c>
      <c r="I659" s="76" t="s">
        <v>24</v>
      </c>
      <c r="J659" s="76" t="s">
        <v>24</v>
      </c>
      <c r="K659" s="75" t="s">
        <v>1366</v>
      </c>
      <c r="L659" s="75" t="s">
        <v>24</v>
      </c>
      <c r="M659" s="77">
        <v>0</v>
      </c>
      <c r="N659" s="78">
        <v>70</v>
      </c>
      <c r="O659" s="79">
        <v>70</v>
      </c>
      <c r="P659" s="80">
        <f t="shared" si="89"/>
        <v>0</v>
      </c>
      <c r="Q659" s="81">
        <f t="shared" si="88"/>
        <v>100</v>
      </c>
    </row>
    <row r="660" spans="1:17" s="1" customFormat="1" ht="27" outlineLevel="1" x14ac:dyDescent="0.25">
      <c r="A660" s="111">
        <f t="shared" si="90"/>
        <v>657</v>
      </c>
      <c r="B660" s="82" t="s">
        <v>1367</v>
      </c>
      <c r="C660" s="76" t="s">
        <v>766</v>
      </c>
      <c r="D660" s="76" t="s">
        <v>730</v>
      </c>
      <c r="E660" s="76" t="s">
        <v>883</v>
      </c>
      <c r="F660" s="76" t="s">
        <v>968</v>
      </c>
      <c r="G660" s="76" t="s">
        <v>84</v>
      </c>
      <c r="H660" s="76" t="s">
        <v>1143</v>
      </c>
      <c r="I660" s="76" t="s">
        <v>24</v>
      </c>
      <c r="J660" s="76" t="s">
        <v>24</v>
      </c>
      <c r="K660" s="75" t="s">
        <v>1368</v>
      </c>
      <c r="L660" s="75" t="s">
        <v>24</v>
      </c>
      <c r="M660" s="77">
        <v>0</v>
      </c>
      <c r="N660" s="78">
        <v>300</v>
      </c>
      <c r="O660" s="79">
        <v>300</v>
      </c>
      <c r="P660" s="80">
        <f t="shared" si="89"/>
        <v>0</v>
      </c>
      <c r="Q660" s="81">
        <f t="shared" si="88"/>
        <v>100</v>
      </c>
    </row>
    <row r="661" spans="1:17" s="1" customFormat="1" ht="27" outlineLevel="1" x14ac:dyDescent="0.25">
      <c r="A661" s="111">
        <f t="shared" si="90"/>
        <v>658</v>
      </c>
      <c r="B661" s="82" t="s">
        <v>1369</v>
      </c>
      <c r="C661" s="76" t="s">
        <v>766</v>
      </c>
      <c r="D661" s="76" t="s">
        <v>730</v>
      </c>
      <c r="E661" s="76" t="s">
        <v>883</v>
      </c>
      <c r="F661" s="76" t="s">
        <v>968</v>
      </c>
      <c r="G661" s="76" t="s">
        <v>84</v>
      </c>
      <c r="H661" s="76" t="s">
        <v>1143</v>
      </c>
      <c r="I661" s="76" t="s">
        <v>24</v>
      </c>
      <c r="J661" s="76" t="s">
        <v>24</v>
      </c>
      <c r="K661" s="75" t="s">
        <v>1370</v>
      </c>
      <c r="L661" s="75" t="s">
        <v>24</v>
      </c>
      <c r="M661" s="77">
        <v>0</v>
      </c>
      <c r="N661" s="78">
        <v>403</v>
      </c>
      <c r="O661" s="79">
        <v>403</v>
      </c>
      <c r="P661" s="80">
        <f t="shared" si="89"/>
        <v>0</v>
      </c>
      <c r="Q661" s="81">
        <f t="shared" si="88"/>
        <v>100</v>
      </c>
    </row>
    <row r="662" spans="1:17" s="1" customFormat="1" ht="13.5" outlineLevel="1" x14ac:dyDescent="0.25">
      <c r="A662" s="110">
        <f t="shared" si="90"/>
        <v>659</v>
      </c>
      <c r="B662" s="75" t="s">
        <v>1371</v>
      </c>
      <c r="C662" s="76" t="s">
        <v>766</v>
      </c>
      <c r="D662" s="76" t="s">
        <v>730</v>
      </c>
      <c r="E662" s="76" t="s">
        <v>1372</v>
      </c>
      <c r="F662" s="76" t="s">
        <v>968</v>
      </c>
      <c r="G662" s="76" t="s">
        <v>84</v>
      </c>
      <c r="H662" s="76" t="s">
        <v>1143</v>
      </c>
      <c r="I662" s="76" t="s">
        <v>24</v>
      </c>
      <c r="J662" s="76" t="s">
        <v>24</v>
      </c>
      <c r="K662" s="75" t="s">
        <v>1373</v>
      </c>
      <c r="L662" s="75" t="s">
        <v>24</v>
      </c>
      <c r="M662" s="77">
        <v>0</v>
      </c>
      <c r="N662" s="78">
        <v>70</v>
      </c>
      <c r="O662" s="79">
        <v>70</v>
      </c>
      <c r="P662" s="80">
        <f t="shared" si="89"/>
        <v>0</v>
      </c>
      <c r="Q662" s="81">
        <f t="shared" si="88"/>
        <v>100</v>
      </c>
    </row>
    <row r="663" spans="1:17" s="1" customFormat="1" ht="27" outlineLevel="1" x14ac:dyDescent="0.25">
      <c r="A663" s="111">
        <f t="shared" si="90"/>
        <v>660</v>
      </c>
      <c r="B663" s="82" t="s">
        <v>1374</v>
      </c>
      <c r="C663" s="76" t="s">
        <v>766</v>
      </c>
      <c r="D663" s="76" t="s">
        <v>730</v>
      </c>
      <c r="E663" s="76" t="s">
        <v>1375</v>
      </c>
      <c r="F663" s="76" t="s">
        <v>968</v>
      </c>
      <c r="G663" s="76" t="s">
        <v>84</v>
      </c>
      <c r="H663" s="76" t="s">
        <v>1143</v>
      </c>
      <c r="I663" s="76" t="s">
        <v>24</v>
      </c>
      <c r="J663" s="76" t="s">
        <v>24</v>
      </c>
      <c r="K663" s="75" t="s">
        <v>1376</v>
      </c>
      <c r="L663" s="75" t="s">
        <v>24</v>
      </c>
      <c r="M663" s="77">
        <v>0</v>
      </c>
      <c r="N663" s="78">
        <v>1000</v>
      </c>
      <c r="O663" s="79">
        <v>1000</v>
      </c>
      <c r="P663" s="80">
        <f t="shared" si="89"/>
        <v>0</v>
      </c>
      <c r="Q663" s="81">
        <f t="shared" si="88"/>
        <v>100</v>
      </c>
    </row>
    <row r="664" spans="1:17" s="1" customFormat="1" ht="13.5" outlineLevel="1" x14ac:dyDescent="0.25">
      <c r="A664" s="110">
        <f t="shared" si="90"/>
        <v>661</v>
      </c>
      <c r="B664" s="75" t="s">
        <v>1377</v>
      </c>
      <c r="C664" s="76" t="s">
        <v>766</v>
      </c>
      <c r="D664" s="76" t="s">
        <v>730</v>
      </c>
      <c r="E664" s="76" t="s">
        <v>1378</v>
      </c>
      <c r="F664" s="76" t="s">
        <v>968</v>
      </c>
      <c r="G664" s="76" t="s">
        <v>84</v>
      </c>
      <c r="H664" s="76" t="s">
        <v>1143</v>
      </c>
      <c r="I664" s="76" t="s">
        <v>24</v>
      </c>
      <c r="J664" s="76" t="s">
        <v>24</v>
      </c>
      <c r="K664" s="75" t="s">
        <v>1379</v>
      </c>
      <c r="L664" s="75" t="s">
        <v>24</v>
      </c>
      <c r="M664" s="77">
        <v>0</v>
      </c>
      <c r="N664" s="78">
        <v>300</v>
      </c>
      <c r="O664" s="79">
        <v>300</v>
      </c>
      <c r="P664" s="80">
        <f t="shared" si="89"/>
        <v>0</v>
      </c>
      <c r="Q664" s="81">
        <f t="shared" si="88"/>
        <v>100</v>
      </c>
    </row>
    <row r="665" spans="1:17" s="1" customFormat="1" ht="13.5" outlineLevel="1" x14ac:dyDescent="0.25">
      <c r="A665" s="110">
        <f t="shared" si="90"/>
        <v>662</v>
      </c>
      <c r="B665" s="75" t="s">
        <v>1380</v>
      </c>
      <c r="C665" s="76" t="s">
        <v>766</v>
      </c>
      <c r="D665" s="76" t="s">
        <v>730</v>
      </c>
      <c r="E665" s="76" t="s">
        <v>1381</v>
      </c>
      <c r="F665" s="76" t="s">
        <v>968</v>
      </c>
      <c r="G665" s="76" t="s">
        <v>84</v>
      </c>
      <c r="H665" s="76" t="s">
        <v>1143</v>
      </c>
      <c r="I665" s="76" t="s">
        <v>24</v>
      </c>
      <c r="J665" s="76" t="s">
        <v>24</v>
      </c>
      <c r="K665" s="75" t="s">
        <v>1382</v>
      </c>
      <c r="L665" s="75" t="s">
        <v>24</v>
      </c>
      <c r="M665" s="77">
        <v>0</v>
      </c>
      <c r="N665" s="78">
        <v>201</v>
      </c>
      <c r="O665" s="79">
        <v>201</v>
      </c>
      <c r="P665" s="80">
        <f t="shared" si="89"/>
        <v>0</v>
      </c>
      <c r="Q665" s="81">
        <f t="shared" si="88"/>
        <v>100</v>
      </c>
    </row>
    <row r="666" spans="1:17" s="1" customFormat="1" ht="13.5" outlineLevel="1" x14ac:dyDescent="0.25">
      <c r="A666" s="110">
        <f t="shared" si="90"/>
        <v>663</v>
      </c>
      <c r="B666" s="75" t="s">
        <v>1383</v>
      </c>
      <c r="C666" s="76" t="s">
        <v>766</v>
      </c>
      <c r="D666" s="76" t="s">
        <v>730</v>
      </c>
      <c r="E666" s="76" t="s">
        <v>568</v>
      </c>
      <c r="F666" s="76" t="s">
        <v>968</v>
      </c>
      <c r="G666" s="76" t="s">
        <v>84</v>
      </c>
      <c r="H666" s="76" t="s">
        <v>1143</v>
      </c>
      <c r="I666" s="76" t="s">
        <v>24</v>
      </c>
      <c r="J666" s="76" t="s">
        <v>24</v>
      </c>
      <c r="K666" s="75" t="s">
        <v>1384</v>
      </c>
      <c r="L666" s="75" t="s">
        <v>24</v>
      </c>
      <c r="M666" s="77">
        <v>0</v>
      </c>
      <c r="N666" s="78">
        <v>202</v>
      </c>
      <c r="O666" s="79">
        <v>202</v>
      </c>
      <c r="P666" s="80">
        <f t="shared" si="89"/>
        <v>0</v>
      </c>
      <c r="Q666" s="81">
        <f t="shared" si="88"/>
        <v>100</v>
      </c>
    </row>
    <row r="667" spans="1:17" s="1" customFormat="1" ht="13.5" outlineLevel="1" x14ac:dyDescent="0.25">
      <c r="A667" s="110">
        <f t="shared" si="90"/>
        <v>664</v>
      </c>
      <c r="B667" s="75" t="s">
        <v>1385</v>
      </c>
      <c r="C667" s="76" t="s">
        <v>766</v>
      </c>
      <c r="D667" s="76" t="s">
        <v>730</v>
      </c>
      <c r="E667" s="76" t="s">
        <v>1152</v>
      </c>
      <c r="F667" s="76" t="s">
        <v>968</v>
      </c>
      <c r="G667" s="76" t="s">
        <v>84</v>
      </c>
      <c r="H667" s="76" t="s">
        <v>1143</v>
      </c>
      <c r="I667" s="76" t="s">
        <v>24</v>
      </c>
      <c r="J667" s="76" t="s">
        <v>24</v>
      </c>
      <c r="K667" s="75" t="s">
        <v>1386</v>
      </c>
      <c r="L667" s="75" t="s">
        <v>24</v>
      </c>
      <c r="M667" s="77">
        <v>0</v>
      </c>
      <c r="N667" s="78">
        <v>270</v>
      </c>
      <c r="O667" s="79">
        <v>270</v>
      </c>
      <c r="P667" s="80">
        <f t="shared" si="89"/>
        <v>0</v>
      </c>
      <c r="Q667" s="81">
        <f t="shared" si="88"/>
        <v>100</v>
      </c>
    </row>
    <row r="668" spans="1:17" s="1" customFormat="1" ht="27" outlineLevel="1" x14ac:dyDescent="0.25">
      <c r="A668" s="111">
        <f t="shared" si="90"/>
        <v>665</v>
      </c>
      <c r="B668" s="82" t="s">
        <v>1387</v>
      </c>
      <c r="C668" s="76" t="s">
        <v>766</v>
      </c>
      <c r="D668" s="76" t="s">
        <v>730</v>
      </c>
      <c r="E668" s="76" t="s">
        <v>488</v>
      </c>
      <c r="F668" s="76" t="s">
        <v>968</v>
      </c>
      <c r="G668" s="76" t="s">
        <v>84</v>
      </c>
      <c r="H668" s="76" t="s">
        <v>1143</v>
      </c>
      <c r="I668" s="76" t="s">
        <v>24</v>
      </c>
      <c r="J668" s="76" t="s">
        <v>24</v>
      </c>
      <c r="K668" s="75" t="s">
        <v>1388</v>
      </c>
      <c r="L668" s="75" t="s">
        <v>24</v>
      </c>
      <c r="M668" s="77">
        <v>0</v>
      </c>
      <c r="N668" s="78">
        <v>380</v>
      </c>
      <c r="O668" s="79">
        <v>380</v>
      </c>
      <c r="P668" s="80">
        <f t="shared" si="89"/>
        <v>0</v>
      </c>
      <c r="Q668" s="81">
        <f t="shared" si="88"/>
        <v>100</v>
      </c>
    </row>
    <row r="669" spans="1:17" s="1" customFormat="1" ht="40.5" outlineLevel="1" x14ac:dyDescent="0.25">
      <c r="A669" s="111">
        <f t="shared" si="90"/>
        <v>666</v>
      </c>
      <c r="B669" s="82" t="s">
        <v>1389</v>
      </c>
      <c r="C669" s="76" t="s">
        <v>766</v>
      </c>
      <c r="D669" s="76" t="s">
        <v>730</v>
      </c>
      <c r="E669" s="76" t="s">
        <v>940</v>
      </c>
      <c r="F669" s="76" t="s">
        <v>968</v>
      </c>
      <c r="G669" s="76" t="s">
        <v>84</v>
      </c>
      <c r="H669" s="76" t="s">
        <v>1143</v>
      </c>
      <c r="I669" s="76" t="s">
        <v>24</v>
      </c>
      <c r="J669" s="76" t="s">
        <v>24</v>
      </c>
      <c r="K669" s="75" t="s">
        <v>1390</v>
      </c>
      <c r="L669" s="75" t="s">
        <v>24</v>
      </c>
      <c r="M669" s="77">
        <v>0</v>
      </c>
      <c r="N669" s="78">
        <v>43</v>
      </c>
      <c r="O669" s="79">
        <v>43</v>
      </c>
      <c r="P669" s="80">
        <f t="shared" si="89"/>
        <v>0</v>
      </c>
      <c r="Q669" s="81">
        <f t="shared" si="88"/>
        <v>100</v>
      </c>
    </row>
    <row r="670" spans="1:17" s="1" customFormat="1" ht="27" outlineLevel="1" x14ac:dyDescent="0.25">
      <c r="A670" s="111">
        <f t="shared" si="90"/>
        <v>667</v>
      </c>
      <c r="B670" s="82" t="s">
        <v>1391</v>
      </c>
      <c r="C670" s="76" t="s">
        <v>766</v>
      </c>
      <c r="D670" s="76" t="s">
        <v>730</v>
      </c>
      <c r="E670" s="76" t="s">
        <v>1392</v>
      </c>
      <c r="F670" s="76" t="s">
        <v>968</v>
      </c>
      <c r="G670" s="76" t="s">
        <v>84</v>
      </c>
      <c r="H670" s="76" t="s">
        <v>1143</v>
      </c>
      <c r="I670" s="76" t="s">
        <v>24</v>
      </c>
      <c r="J670" s="76" t="s">
        <v>24</v>
      </c>
      <c r="K670" s="75" t="s">
        <v>1393</v>
      </c>
      <c r="L670" s="75" t="s">
        <v>24</v>
      </c>
      <c r="M670" s="77">
        <v>0</v>
      </c>
      <c r="N670" s="78">
        <v>300</v>
      </c>
      <c r="O670" s="79">
        <v>300</v>
      </c>
      <c r="P670" s="80">
        <f t="shared" si="89"/>
        <v>0</v>
      </c>
      <c r="Q670" s="81">
        <f t="shared" si="88"/>
        <v>100</v>
      </c>
    </row>
    <row r="671" spans="1:17" s="1" customFormat="1" ht="13.5" outlineLevel="1" x14ac:dyDescent="0.25">
      <c r="A671" s="110">
        <f t="shared" si="90"/>
        <v>668</v>
      </c>
      <c r="B671" s="75" t="s">
        <v>1394</v>
      </c>
      <c r="C671" s="76" t="s">
        <v>766</v>
      </c>
      <c r="D671" s="76" t="s">
        <v>730</v>
      </c>
      <c r="E671" s="76" t="s">
        <v>638</v>
      </c>
      <c r="F671" s="76" t="s">
        <v>968</v>
      </c>
      <c r="G671" s="76" t="s">
        <v>84</v>
      </c>
      <c r="H671" s="76" t="s">
        <v>1143</v>
      </c>
      <c r="I671" s="76" t="s">
        <v>24</v>
      </c>
      <c r="J671" s="76" t="s">
        <v>24</v>
      </c>
      <c r="K671" s="75" t="s">
        <v>1395</v>
      </c>
      <c r="L671" s="75" t="s">
        <v>24</v>
      </c>
      <c r="M671" s="77">
        <v>0</v>
      </c>
      <c r="N671" s="78">
        <v>222</v>
      </c>
      <c r="O671" s="79">
        <v>222</v>
      </c>
      <c r="P671" s="80">
        <f t="shared" si="89"/>
        <v>0</v>
      </c>
      <c r="Q671" s="81">
        <f t="shared" si="88"/>
        <v>100</v>
      </c>
    </row>
    <row r="672" spans="1:17" s="1" customFormat="1" ht="13.5" outlineLevel="1" x14ac:dyDescent="0.25">
      <c r="A672" s="110">
        <f t="shared" si="90"/>
        <v>669</v>
      </c>
      <c r="B672" s="75" t="s">
        <v>1396</v>
      </c>
      <c r="C672" s="76" t="s">
        <v>766</v>
      </c>
      <c r="D672" s="76" t="s">
        <v>730</v>
      </c>
      <c r="E672" s="76" t="s">
        <v>957</v>
      </c>
      <c r="F672" s="76" t="s">
        <v>968</v>
      </c>
      <c r="G672" s="76" t="s">
        <v>84</v>
      </c>
      <c r="H672" s="76" t="s">
        <v>1143</v>
      </c>
      <c r="I672" s="76" t="s">
        <v>24</v>
      </c>
      <c r="J672" s="76" t="s">
        <v>24</v>
      </c>
      <c r="K672" s="75" t="s">
        <v>1397</v>
      </c>
      <c r="L672" s="75" t="s">
        <v>24</v>
      </c>
      <c r="M672" s="77">
        <v>0</v>
      </c>
      <c r="N672" s="78">
        <v>255</v>
      </c>
      <c r="O672" s="79">
        <v>255</v>
      </c>
      <c r="P672" s="80">
        <f t="shared" si="89"/>
        <v>0</v>
      </c>
      <c r="Q672" s="81">
        <f t="shared" si="88"/>
        <v>100</v>
      </c>
    </row>
    <row r="673" spans="1:18" s="1" customFormat="1" ht="13.5" outlineLevel="1" x14ac:dyDescent="0.25">
      <c r="A673" s="110">
        <f t="shared" si="90"/>
        <v>670</v>
      </c>
      <c r="B673" s="75" t="s">
        <v>1398</v>
      </c>
      <c r="C673" s="76" t="s">
        <v>766</v>
      </c>
      <c r="D673" s="76" t="s">
        <v>730</v>
      </c>
      <c r="E673" s="76" t="s">
        <v>1399</v>
      </c>
      <c r="F673" s="76" t="s">
        <v>968</v>
      </c>
      <c r="G673" s="76" t="s">
        <v>84</v>
      </c>
      <c r="H673" s="76" t="s">
        <v>1143</v>
      </c>
      <c r="I673" s="76" t="s">
        <v>24</v>
      </c>
      <c r="J673" s="76" t="s">
        <v>24</v>
      </c>
      <c r="K673" s="75" t="s">
        <v>1400</v>
      </c>
      <c r="L673" s="75" t="s">
        <v>24</v>
      </c>
      <c r="M673" s="77">
        <v>0</v>
      </c>
      <c r="N673" s="78">
        <v>173</v>
      </c>
      <c r="O673" s="79">
        <v>173</v>
      </c>
      <c r="P673" s="80">
        <f t="shared" si="89"/>
        <v>0</v>
      </c>
      <c r="Q673" s="81">
        <f t="shared" si="88"/>
        <v>100</v>
      </c>
    </row>
    <row r="674" spans="1:18" s="1" customFormat="1" ht="27" outlineLevel="1" x14ac:dyDescent="0.25">
      <c r="A674" s="111">
        <f t="shared" si="90"/>
        <v>671</v>
      </c>
      <c r="B674" s="82" t="s">
        <v>1401</v>
      </c>
      <c r="C674" s="76" t="s">
        <v>766</v>
      </c>
      <c r="D674" s="76" t="s">
        <v>730</v>
      </c>
      <c r="E674" s="76" t="s">
        <v>1402</v>
      </c>
      <c r="F674" s="76" t="s">
        <v>968</v>
      </c>
      <c r="G674" s="76" t="s">
        <v>84</v>
      </c>
      <c r="H674" s="76" t="s">
        <v>1143</v>
      </c>
      <c r="I674" s="76" t="s">
        <v>24</v>
      </c>
      <c r="J674" s="76" t="s">
        <v>24</v>
      </c>
      <c r="K674" s="75" t="s">
        <v>1403</v>
      </c>
      <c r="L674" s="75" t="s">
        <v>24</v>
      </c>
      <c r="M674" s="77">
        <v>0</v>
      </c>
      <c r="N674" s="78">
        <v>226</v>
      </c>
      <c r="O674" s="79">
        <v>226</v>
      </c>
      <c r="P674" s="80">
        <f t="shared" si="89"/>
        <v>0</v>
      </c>
      <c r="Q674" s="81">
        <f t="shared" si="88"/>
        <v>100</v>
      </c>
    </row>
    <row r="675" spans="1:18" s="1" customFormat="1" ht="27" outlineLevel="1" x14ac:dyDescent="0.25">
      <c r="A675" s="111">
        <f t="shared" si="90"/>
        <v>672</v>
      </c>
      <c r="B675" s="82" t="s">
        <v>1404</v>
      </c>
      <c r="C675" s="76" t="s">
        <v>766</v>
      </c>
      <c r="D675" s="76" t="s">
        <v>730</v>
      </c>
      <c r="E675" s="76" t="s">
        <v>1402</v>
      </c>
      <c r="F675" s="76" t="s">
        <v>968</v>
      </c>
      <c r="G675" s="76" t="s">
        <v>84</v>
      </c>
      <c r="H675" s="76" t="s">
        <v>1143</v>
      </c>
      <c r="I675" s="76" t="s">
        <v>24</v>
      </c>
      <c r="J675" s="76" t="s">
        <v>24</v>
      </c>
      <c r="K675" s="75" t="s">
        <v>1405</v>
      </c>
      <c r="L675" s="75" t="s">
        <v>24</v>
      </c>
      <c r="M675" s="77">
        <v>0</v>
      </c>
      <c r="N675" s="78">
        <v>280</v>
      </c>
      <c r="O675" s="79">
        <v>280</v>
      </c>
      <c r="P675" s="80">
        <f t="shared" si="89"/>
        <v>0</v>
      </c>
      <c r="Q675" s="81">
        <f t="shared" si="88"/>
        <v>100</v>
      </c>
    </row>
    <row r="676" spans="1:18" s="1" customFormat="1" ht="27" outlineLevel="1" x14ac:dyDescent="0.25">
      <c r="A676" s="111">
        <f t="shared" si="90"/>
        <v>673</v>
      </c>
      <c r="B676" s="82" t="s">
        <v>1406</v>
      </c>
      <c r="C676" s="76" t="s">
        <v>766</v>
      </c>
      <c r="D676" s="76" t="s">
        <v>730</v>
      </c>
      <c r="E676" s="76" t="s">
        <v>1407</v>
      </c>
      <c r="F676" s="76" t="s">
        <v>968</v>
      </c>
      <c r="G676" s="76" t="s">
        <v>84</v>
      </c>
      <c r="H676" s="76" t="s">
        <v>1143</v>
      </c>
      <c r="I676" s="76" t="s">
        <v>24</v>
      </c>
      <c r="J676" s="76" t="s">
        <v>24</v>
      </c>
      <c r="K676" s="75" t="s">
        <v>1408</v>
      </c>
      <c r="L676" s="75" t="s">
        <v>24</v>
      </c>
      <c r="M676" s="77">
        <v>0</v>
      </c>
      <c r="N676" s="78">
        <v>160</v>
      </c>
      <c r="O676" s="79">
        <v>160</v>
      </c>
      <c r="P676" s="80">
        <f t="shared" si="89"/>
        <v>0</v>
      </c>
      <c r="Q676" s="81">
        <f t="shared" si="88"/>
        <v>100</v>
      </c>
    </row>
    <row r="677" spans="1:18" s="1" customFormat="1" ht="27" outlineLevel="1" x14ac:dyDescent="0.25">
      <c r="A677" s="111">
        <f t="shared" si="90"/>
        <v>674</v>
      </c>
      <c r="B677" s="82" t="s">
        <v>1409</v>
      </c>
      <c r="C677" s="76" t="s">
        <v>766</v>
      </c>
      <c r="D677" s="76" t="s">
        <v>730</v>
      </c>
      <c r="E677" s="76" t="s">
        <v>503</v>
      </c>
      <c r="F677" s="76" t="s">
        <v>968</v>
      </c>
      <c r="G677" s="76" t="s">
        <v>84</v>
      </c>
      <c r="H677" s="76" t="s">
        <v>1143</v>
      </c>
      <c r="I677" s="76" t="s">
        <v>24</v>
      </c>
      <c r="J677" s="76" t="s">
        <v>24</v>
      </c>
      <c r="K677" s="75" t="s">
        <v>1410</v>
      </c>
      <c r="L677" s="75" t="s">
        <v>24</v>
      </c>
      <c r="M677" s="77">
        <v>0</v>
      </c>
      <c r="N677" s="78">
        <v>270</v>
      </c>
      <c r="O677" s="79">
        <v>270</v>
      </c>
      <c r="P677" s="80">
        <f t="shared" si="89"/>
        <v>0</v>
      </c>
      <c r="Q677" s="81">
        <f t="shared" si="88"/>
        <v>100</v>
      </c>
    </row>
    <row r="678" spans="1:18" s="1" customFormat="1" ht="27" outlineLevel="1" x14ac:dyDescent="0.25">
      <c r="A678" s="111">
        <f t="shared" si="90"/>
        <v>675</v>
      </c>
      <c r="B678" s="82" t="s">
        <v>1411</v>
      </c>
      <c r="C678" s="76" t="s">
        <v>766</v>
      </c>
      <c r="D678" s="76" t="s">
        <v>730</v>
      </c>
      <c r="E678" s="76" t="s">
        <v>1412</v>
      </c>
      <c r="F678" s="76" t="s">
        <v>968</v>
      </c>
      <c r="G678" s="76" t="s">
        <v>84</v>
      </c>
      <c r="H678" s="76" t="s">
        <v>1143</v>
      </c>
      <c r="I678" s="76" t="s">
        <v>24</v>
      </c>
      <c r="J678" s="76" t="s">
        <v>24</v>
      </c>
      <c r="K678" s="75" t="s">
        <v>1413</v>
      </c>
      <c r="L678" s="75" t="s">
        <v>24</v>
      </c>
      <c r="M678" s="77">
        <v>0</v>
      </c>
      <c r="N678" s="78">
        <v>224</v>
      </c>
      <c r="O678" s="79">
        <v>224</v>
      </c>
      <c r="P678" s="80">
        <f t="shared" si="89"/>
        <v>0</v>
      </c>
      <c r="Q678" s="81">
        <f t="shared" si="88"/>
        <v>100</v>
      </c>
    </row>
    <row r="679" spans="1:18" s="1" customFormat="1" ht="13.5" outlineLevel="1" x14ac:dyDescent="0.25">
      <c r="A679" s="110">
        <f t="shared" si="90"/>
        <v>676</v>
      </c>
      <c r="B679" s="75" t="s">
        <v>1414</v>
      </c>
      <c r="C679" s="76" t="s">
        <v>766</v>
      </c>
      <c r="D679" s="76" t="s">
        <v>730</v>
      </c>
      <c r="E679" s="76" t="s">
        <v>1209</v>
      </c>
      <c r="F679" s="76" t="s">
        <v>968</v>
      </c>
      <c r="G679" s="76" t="s">
        <v>84</v>
      </c>
      <c r="H679" s="76" t="s">
        <v>1143</v>
      </c>
      <c r="I679" s="76" t="s">
        <v>24</v>
      </c>
      <c r="J679" s="76" t="s">
        <v>24</v>
      </c>
      <c r="K679" s="75" t="s">
        <v>1415</v>
      </c>
      <c r="L679" s="75" t="s">
        <v>24</v>
      </c>
      <c r="M679" s="77">
        <v>0</v>
      </c>
      <c r="N679" s="78">
        <v>235</v>
      </c>
      <c r="O679" s="79">
        <v>235</v>
      </c>
      <c r="P679" s="80">
        <f t="shared" si="89"/>
        <v>0</v>
      </c>
      <c r="Q679" s="81">
        <f t="shared" si="88"/>
        <v>100</v>
      </c>
    </row>
    <row r="680" spans="1:18" s="1" customFormat="1" ht="13.5" outlineLevel="1" x14ac:dyDescent="0.25">
      <c r="A680" s="110">
        <f t="shared" si="90"/>
        <v>677</v>
      </c>
      <c r="B680" s="75" t="s">
        <v>1416</v>
      </c>
      <c r="C680" s="76" t="s">
        <v>766</v>
      </c>
      <c r="D680" s="76" t="s">
        <v>730</v>
      </c>
      <c r="E680" s="76" t="s">
        <v>1417</v>
      </c>
      <c r="F680" s="76" t="s">
        <v>968</v>
      </c>
      <c r="G680" s="76" t="s">
        <v>84</v>
      </c>
      <c r="H680" s="76" t="s">
        <v>1143</v>
      </c>
      <c r="I680" s="76" t="s">
        <v>24</v>
      </c>
      <c r="J680" s="76" t="s">
        <v>24</v>
      </c>
      <c r="K680" s="75" t="s">
        <v>1418</v>
      </c>
      <c r="L680" s="75" t="s">
        <v>24</v>
      </c>
      <c r="M680" s="77">
        <v>0</v>
      </c>
      <c r="N680" s="78">
        <v>239</v>
      </c>
      <c r="O680" s="79">
        <v>239</v>
      </c>
      <c r="P680" s="80">
        <f t="shared" si="89"/>
        <v>0</v>
      </c>
      <c r="Q680" s="81">
        <f t="shared" si="88"/>
        <v>100</v>
      </c>
    </row>
    <row r="681" spans="1:18" s="1" customFormat="1" ht="27" outlineLevel="1" x14ac:dyDescent="0.25">
      <c r="A681" s="111">
        <f t="shared" si="90"/>
        <v>678</v>
      </c>
      <c r="B681" s="82" t="s">
        <v>1419</v>
      </c>
      <c r="C681" s="76" t="s">
        <v>766</v>
      </c>
      <c r="D681" s="76" t="s">
        <v>730</v>
      </c>
      <c r="E681" s="76" t="s">
        <v>1271</v>
      </c>
      <c r="F681" s="76" t="s">
        <v>968</v>
      </c>
      <c r="G681" s="76" t="s">
        <v>84</v>
      </c>
      <c r="H681" s="76" t="s">
        <v>1143</v>
      </c>
      <c r="I681" s="76" t="s">
        <v>24</v>
      </c>
      <c r="J681" s="76" t="s">
        <v>24</v>
      </c>
      <c r="K681" s="75" t="s">
        <v>1420</v>
      </c>
      <c r="L681" s="75" t="s">
        <v>24</v>
      </c>
      <c r="M681" s="77">
        <v>0</v>
      </c>
      <c r="N681" s="78">
        <v>200</v>
      </c>
      <c r="O681" s="79">
        <v>200</v>
      </c>
      <c r="P681" s="80">
        <f t="shared" si="89"/>
        <v>0</v>
      </c>
      <c r="Q681" s="81">
        <f t="shared" si="88"/>
        <v>100</v>
      </c>
    </row>
    <row r="682" spans="1:18" s="1" customFormat="1" ht="13.5" outlineLevel="1" x14ac:dyDescent="0.25">
      <c r="A682" s="110">
        <f t="shared" si="90"/>
        <v>679</v>
      </c>
      <c r="B682" s="75" t="s">
        <v>1421</v>
      </c>
      <c r="C682" s="76" t="s">
        <v>766</v>
      </c>
      <c r="D682" s="76" t="s">
        <v>730</v>
      </c>
      <c r="E682" s="76" t="s">
        <v>1422</v>
      </c>
      <c r="F682" s="76" t="s">
        <v>968</v>
      </c>
      <c r="G682" s="76" t="s">
        <v>84</v>
      </c>
      <c r="H682" s="76" t="s">
        <v>1143</v>
      </c>
      <c r="I682" s="76" t="s">
        <v>24</v>
      </c>
      <c r="J682" s="76" t="s">
        <v>24</v>
      </c>
      <c r="K682" s="75" t="s">
        <v>1423</v>
      </c>
      <c r="L682" s="75" t="s">
        <v>24</v>
      </c>
      <c r="M682" s="77">
        <v>0</v>
      </c>
      <c r="N682" s="78">
        <v>300</v>
      </c>
      <c r="O682" s="79">
        <v>300</v>
      </c>
      <c r="P682" s="80">
        <f t="shared" si="89"/>
        <v>0</v>
      </c>
      <c r="Q682" s="81">
        <f t="shared" si="88"/>
        <v>100</v>
      </c>
    </row>
    <row r="683" spans="1:18" s="1" customFormat="1" ht="40.5" outlineLevel="1" x14ac:dyDescent="0.25">
      <c r="A683" s="111">
        <f t="shared" si="90"/>
        <v>680</v>
      </c>
      <c r="B683" s="82" t="s">
        <v>1424</v>
      </c>
      <c r="C683" s="76" t="s">
        <v>766</v>
      </c>
      <c r="D683" s="76" t="s">
        <v>730</v>
      </c>
      <c r="E683" s="76" t="s">
        <v>1425</v>
      </c>
      <c r="F683" s="76" t="s">
        <v>968</v>
      </c>
      <c r="G683" s="76" t="s">
        <v>84</v>
      </c>
      <c r="H683" s="76" t="s">
        <v>1143</v>
      </c>
      <c r="I683" s="76" t="s">
        <v>24</v>
      </c>
      <c r="J683" s="76" t="s">
        <v>24</v>
      </c>
      <c r="K683" s="75" t="s">
        <v>1426</v>
      </c>
      <c r="L683" s="75" t="s">
        <v>24</v>
      </c>
      <c r="M683" s="77">
        <v>0</v>
      </c>
      <c r="N683" s="78">
        <v>810</v>
      </c>
      <c r="O683" s="79">
        <v>810</v>
      </c>
      <c r="P683" s="80">
        <f t="shared" si="89"/>
        <v>0</v>
      </c>
      <c r="Q683" s="81">
        <f t="shared" si="88"/>
        <v>100</v>
      </c>
    </row>
    <row r="684" spans="1:18" s="40" customFormat="1" ht="26.25" x14ac:dyDescent="0.25">
      <c r="A684" s="124">
        <f t="shared" si="90"/>
        <v>681</v>
      </c>
      <c r="B684" s="93" t="s">
        <v>1427</v>
      </c>
      <c r="C684" s="85">
        <v>236650</v>
      </c>
      <c r="D684" s="85">
        <v>2007</v>
      </c>
      <c r="E684" s="85"/>
      <c r="F684" s="85"/>
      <c r="G684" s="85"/>
      <c r="H684" s="85" t="s">
        <v>1428</v>
      </c>
      <c r="I684" s="85"/>
      <c r="J684" s="85"/>
      <c r="K684" s="86"/>
      <c r="L684" s="86"/>
      <c r="M684" s="87">
        <f>SUM(M685:M703)</f>
        <v>11000</v>
      </c>
      <c r="N684" s="87">
        <f t="shared" ref="N684:P684" si="91">SUM(N685:N703)</f>
        <v>39782</v>
      </c>
      <c r="O684" s="87">
        <f t="shared" si="91"/>
        <v>19799</v>
      </c>
      <c r="P684" s="46">
        <f t="shared" si="91"/>
        <v>-19983</v>
      </c>
      <c r="Q684" s="44">
        <f t="shared" si="88"/>
        <v>49.76873963098889</v>
      </c>
      <c r="R684" s="39"/>
    </row>
    <row r="685" spans="1:18" s="1" customFormat="1" ht="27" outlineLevel="1" x14ac:dyDescent="0.25">
      <c r="A685" s="111">
        <f t="shared" si="90"/>
        <v>682</v>
      </c>
      <c r="B685" s="82" t="s">
        <v>1429</v>
      </c>
      <c r="C685" s="76" t="s">
        <v>766</v>
      </c>
      <c r="D685" s="76" t="s">
        <v>730</v>
      </c>
      <c r="E685" s="76" t="s">
        <v>24</v>
      </c>
      <c r="F685" s="76" t="s">
        <v>46</v>
      </c>
      <c r="G685" s="76" t="s">
        <v>466</v>
      </c>
      <c r="H685" s="76" t="s">
        <v>1428</v>
      </c>
      <c r="I685" s="76" t="s">
        <v>24</v>
      </c>
      <c r="J685" s="76" t="s">
        <v>24</v>
      </c>
      <c r="K685" s="75"/>
      <c r="L685" s="75" t="s">
        <v>24</v>
      </c>
      <c r="M685" s="77">
        <v>11000</v>
      </c>
      <c r="N685" s="78">
        <v>19130</v>
      </c>
      <c r="O685" s="79">
        <v>0</v>
      </c>
      <c r="P685" s="80">
        <f t="shared" ref="P685:P703" si="92">O685-N685</f>
        <v>-19130</v>
      </c>
      <c r="Q685" s="81">
        <f t="shared" si="88"/>
        <v>0</v>
      </c>
    </row>
    <row r="686" spans="1:18" s="1" customFormat="1" ht="27" outlineLevel="1" x14ac:dyDescent="0.25">
      <c r="A686" s="111">
        <f t="shared" si="90"/>
        <v>683</v>
      </c>
      <c r="B686" s="82" t="s">
        <v>1430</v>
      </c>
      <c r="C686" s="76" t="s">
        <v>766</v>
      </c>
      <c r="D686" s="76" t="s">
        <v>730</v>
      </c>
      <c r="E686" s="76" t="s">
        <v>24</v>
      </c>
      <c r="F686" s="76" t="s">
        <v>46</v>
      </c>
      <c r="G686" s="76" t="s">
        <v>694</v>
      </c>
      <c r="H686" s="76" t="s">
        <v>1428</v>
      </c>
      <c r="I686" s="76" t="s">
        <v>24</v>
      </c>
      <c r="J686" s="76" t="s">
        <v>24</v>
      </c>
      <c r="K686" s="75" t="s">
        <v>1431</v>
      </c>
      <c r="L686" s="75" t="s">
        <v>24</v>
      </c>
      <c r="M686" s="77">
        <v>0</v>
      </c>
      <c r="N686" s="78">
        <v>1957</v>
      </c>
      <c r="O686" s="79">
        <v>1957</v>
      </c>
      <c r="P686" s="80">
        <f t="shared" si="92"/>
        <v>0</v>
      </c>
      <c r="Q686" s="81">
        <f t="shared" si="88"/>
        <v>100</v>
      </c>
    </row>
    <row r="687" spans="1:18" s="1" customFormat="1" ht="40.5" outlineLevel="1" x14ac:dyDescent="0.25">
      <c r="A687" s="111">
        <f t="shared" si="90"/>
        <v>684</v>
      </c>
      <c r="B687" s="82" t="s">
        <v>1432</v>
      </c>
      <c r="C687" s="76" t="s">
        <v>766</v>
      </c>
      <c r="D687" s="76" t="s">
        <v>730</v>
      </c>
      <c r="E687" s="76" t="s">
        <v>24</v>
      </c>
      <c r="F687" s="76" t="s">
        <v>46</v>
      </c>
      <c r="G687" s="76" t="s">
        <v>694</v>
      </c>
      <c r="H687" s="76" t="s">
        <v>1428</v>
      </c>
      <c r="I687" s="76" t="s">
        <v>24</v>
      </c>
      <c r="J687" s="76" t="s">
        <v>24</v>
      </c>
      <c r="K687" s="75" t="s">
        <v>1433</v>
      </c>
      <c r="L687" s="75" t="s">
        <v>24</v>
      </c>
      <c r="M687" s="77">
        <v>0</v>
      </c>
      <c r="N687" s="78">
        <v>1995</v>
      </c>
      <c r="O687" s="79">
        <v>1995</v>
      </c>
      <c r="P687" s="80">
        <f t="shared" si="92"/>
        <v>0</v>
      </c>
      <c r="Q687" s="81">
        <f t="shared" si="88"/>
        <v>100</v>
      </c>
    </row>
    <row r="688" spans="1:18" s="1" customFormat="1" ht="27" outlineLevel="1" x14ac:dyDescent="0.25">
      <c r="A688" s="111">
        <f t="shared" si="90"/>
        <v>685</v>
      </c>
      <c r="B688" s="82" t="s">
        <v>1434</v>
      </c>
      <c r="C688" s="76" t="s">
        <v>766</v>
      </c>
      <c r="D688" s="76" t="s">
        <v>730</v>
      </c>
      <c r="E688" s="76" t="s">
        <v>731</v>
      </c>
      <c r="F688" s="76" t="s">
        <v>46</v>
      </c>
      <c r="G688" s="76" t="s">
        <v>84</v>
      </c>
      <c r="H688" s="76" t="s">
        <v>1428</v>
      </c>
      <c r="I688" s="76" t="s">
        <v>24</v>
      </c>
      <c r="J688" s="76" t="s">
        <v>24</v>
      </c>
      <c r="K688" s="75" t="s">
        <v>1435</v>
      </c>
      <c r="L688" s="75" t="s">
        <v>24</v>
      </c>
      <c r="M688" s="77">
        <v>0</v>
      </c>
      <c r="N688" s="78">
        <v>1960</v>
      </c>
      <c r="O688" s="79">
        <v>1960</v>
      </c>
      <c r="P688" s="80">
        <f t="shared" si="92"/>
        <v>0</v>
      </c>
      <c r="Q688" s="81">
        <f t="shared" si="88"/>
        <v>100</v>
      </c>
    </row>
    <row r="689" spans="1:18" s="1" customFormat="1" ht="27" outlineLevel="1" x14ac:dyDescent="0.25">
      <c r="A689" s="111">
        <f t="shared" si="90"/>
        <v>686</v>
      </c>
      <c r="B689" s="82" t="s">
        <v>1436</v>
      </c>
      <c r="C689" s="76" t="s">
        <v>766</v>
      </c>
      <c r="D689" s="76" t="s">
        <v>730</v>
      </c>
      <c r="E689" s="76" t="s">
        <v>1050</v>
      </c>
      <c r="F689" s="76" t="s">
        <v>46</v>
      </c>
      <c r="G689" s="76" t="s">
        <v>84</v>
      </c>
      <c r="H689" s="76" t="s">
        <v>1428</v>
      </c>
      <c r="I689" s="76" t="s">
        <v>24</v>
      </c>
      <c r="J689" s="76" t="s">
        <v>24</v>
      </c>
      <c r="K689" s="75" t="s">
        <v>1437</v>
      </c>
      <c r="L689" s="75" t="s">
        <v>24</v>
      </c>
      <c r="M689" s="77">
        <v>0</v>
      </c>
      <c r="N689" s="78">
        <v>1064</v>
      </c>
      <c r="O689" s="79">
        <v>1064</v>
      </c>
      <c r="P689" s="80">
        <f t="shared" si="92"/>
        <v>0</v>
      </c>
      <c r="Q689" s="81">
        <f t="shared" si="88"/>
        <v>100</v>
      </c>
    </row>
    <row r="690" spans="1:18" s="1" customFormat="1" ht="27" outlineLevel="1" x14ac:dyDescent="0.25">
      <c r="A690" s="111">
        <f t="shared" si="90"/>
        <v>687</v>
      </c>
      <c r="B690" s="82" t="s">
        <v>1438</v>
      </c>
      <c r="C690" s="76" t="s">
        <v>766</v>
      </c>
      <c r="D690" s="76" t="s">
        <v>730</v>
      </c>
      <c r="E690" s="76" t="s">
        <v>1008</v>
      </c>
      <c r="F690" s="76" t="s">
        <v>46</v>
      </c>
      <c r="G690" s="76" t="s">
        <v>84</v>
      </c>
      <c r="H690" s="76" t="s">
        <v>1428</v>
      </c>
      <c r="I690" s="76" t="s">
        <v>24</v>
      </c>
      <c r="J690" s="76" t="s">
        <v>24</v>
      </c>
      <c r="K690" s="75" t="s">
        <v>1439</v>
      </c>
      <c r="L690" s="75" t="s">
        <v>24</v>
      </c>
      <c r="M690" s="77">
        <v>0</v>
      </c>
      <c r="N690" s="78">
        <v>2000</v>
      </c>
      <c r="O690" s="79">
        <v>2000</v>
      </c>
      <c r="P690" s="80">
        <f t="shared" si="92"/>
        <v>0</v>
      </c>
      <c r="Q690" s="81">
        <f t="shared" si="88"/>
        <v>100</v>
      </c>
    </row>
    <row r="691" spans="1:18" s="1" customFormat="1" ht="40.5" outlineLevel="1" x14ac:dyDescent="0.25">
      <c r="A691" s="111">
        <f t="shared" si="90"/>
        <v>688</v>
      </c>
      <c r="B691" s="82" t="s">
        <v>1440</v>
      </c>
      <c r="C691" s="76" t="s">
        <v>766</v>
      </c>
      <c r="D691" s="76" t="s">
        <v>730</v>
      </c>
      <c r="E691" s="76" t="s">
        <v>1061</v>
      </c>
      <c r="F691" s="76" t="s">
        <v>46</v>
      </c>
      <c r="G691" s="76" t="s">
        <v>84</v>
      </c>
      <c r="H691" s="76" t="s">
        <v>1428</v>
      </c>
      <c r="I691" s="76" t="s">
        <v>24</v>
      </c>
      <c r="J691" s="76" t="s">
        <v>24</v>
      </c>
      <c r="K691" s="75" t="s">
        <v>1441</v>
      </c>
      <c r="L691" s="75" t="s">
        <v>24</v>
      </c>
      <c r="M691" s="77">
        <v>0</v>
      </c>
      <c r="N691" s="78">
        <v>1998</v>
      </c>
      <c r="O691" s="79">
        <v>1998</v>
      </c>
      <c r="P691" s="80">
        <f t="shared" si="92"/>
        <v>0</v>
      </c>
      <c r="Q691" s="81">
        <f t="shared" si="88"/>
        <v>100</v>
      </c>
    </row>
    <row r="692" spans="1:18" s="1" customFormat="1" ht="27" outlineLevel="1" x14ac:dyDescent="0.25">
      <c r="A692" s="111">
        <f t="shared" si="90"/>
        <v>689</v>
      </c>
      <c r="B692" s="82" t="s">
        <v>1442</v>
      </c>
      <c r="C692" s="76" t="s">
        <v>766</v>
      </c>
      <c r="D692" s="76" t="s">
        <v>730</v>
      </c>
      <c r="E692" s="76" t="s">
        <v>548</v>
      </c>
      <c r="F692" s="76" t="s">
        <v>46</v>
      </c>
      <c r="G692" s="76" t="s">
        <v>84</v>
      </c>
      <c r="H692" s="76" t="s">
        <v>1428</v>
      </c>
      <c r="I692" s="76" t="s">
        <v>24</v>
      </c>
      <c r="J692" s="76" t="s">
        <v>24</v>
      </c>
      <c r="K692" s="75" t="s">
        <v>1443</v>
      </c>
      <c r="L692" s="75" t="s">
        <v>24</v>
      </c>
      <c r="M692" s="77">
        <v>0</v>
      </c>
      <c r="N692" s="78">
        <v>345</v>
      </c>
      <c r="O692" s="79">
        <v>345</v>
      </c>
      <c r="P692" s="80">
        <f t="shared" si="92"/>
        <v>0</v>
      </c>
      <c r="Q692" s="81">
        <f t="shared" si="88"/>
        <v>100</v>
      </c>
    </row>
    <row r="693" spans="1:18" s="1" customFormat="1" ht="27" outlineLevel="1" x14ac:dyDescent="0.25">
      <c r="A693" s="111">
        <f t="shared" si="90"/>
        <v>690</v>
      </c>
      <c r="B693" s="82" t="s">
        <v>1444</v>
      </c>
      <c r="C693" s="76" t="s">
        <v>766</v>
      </c>
      <c r="D693" s="76" t="s">
        <v>730</v>
      </c>
      <c r="E693" s="76" t="s">
        <v>593</v>
      </c>
      <c r="F693" s="76" t="s">
        <v>46</v>
      </c>
      <c r="G693" s="76" t="s">
        <v>84</v>
      </c>
      <c r="H693" s="76" t="s">
        <v>1428</v>
      </c>
      <c r="I693" s="76" t="s">
        <v>24</v>
      </c>
      <c r="J693" s="76" t="s">
        <v>24</v>
      </c>
      <c r="K693" s="75" t="s">
        <v>1445</v>
      </c>
      <c r="L693" s="75" t="s">
        <v>24</v>
      </c>
      <c r="M693" s="77">
        <v>0</v>
      </c>
      <c r="N693" s="78">
        <v>986</v>
      </c>
      <c r="O693" s="79">
        <v>986</v>
      </c>
      <c r="P693" s="80">
        <f t="shared" si="92"/>
        <v>0</v>
      </c>
      <c r="Q693" s="81">
        <f t="shared" si="88"/>
        <v>100</v>
      </c>
    </row>
    <row r="694" spans="1:18" s="1" customFormat="1" ht="40.5" outlineLevel="1" x14ac:dyDescent="0.25">
      <c r="A694" s="111">
        <f t="shared" si="90"/>
        <v>691</v>
      </c>
      <c r="B694" s="82" t="s">
        <v>1446</v>
      </c>
      <c r="C694" s="76" t="s">
        <v>766</v>
      </c>
      <c r="D694" s="76" t="s">
        <v>730</v>
      </c>
      <c r="E694" s="76" t="s">
        <v>1082</v>
      </c>
      <c r="F694" s="76" t="s">
        <v>46</v>
      </c>
      <c r="G694" s="76" t="s">
        <v>84</v>
      </c>
      <c r="H694" s="76" t="s">
        <v>1428</v>
      </c>
      <c r="I694" s="76" t="s">
        <v>24</v>
      </c>
      <c r="J694" s="76" t="s">
        <v>24</v>
      </c>
      <c r="K694" s="75" t="s">
        <v>1447</v>
      </c>
      <c r="L694" s="75" t="s">
        <v>24</v>
      </c>
      <c r="M694" s="77">
        <v>0</v>
      </c>
      <c r="N694" s="78">
        <v>1821</v>
      </c>
      <c r="O694" s="79">
        <v>1821</v>
      </c>
      <c r="P694" s="80">
        <f t="shared" si="92"/>
        <v>0</v>
      </c>
      <c r="Q694" s="81">
        <f t="shared" si="88"/>
        <v>100</v>
      </c>
    </row>
    <row r="695" spans="1:18" s="1" customFormat="1" ht="27" outlineLevel="1" x14ac:dyDescent="0.25">
      <c r="A695" s="111">
        <f t="shared" si="90"/>
        <v>692</v>
      </c>
      <c r="B695" s="82" t="s">
        <v>1448</v>
      </c>
      <c r="C695" s="76" t="s">
        <v>766</v>
      </c>
      <c r="D695" s="76" t="s">
        <v>730</v>
      </c>
      <c r="E695" s="76" t="s">
        <v>571</v>
      </c>
      <c r="F695" s="76" t="s">
        <v>46</v>
      </c>
      <c r="G695" s="76" t="s">
        <v>84</v>
      </c>
      <c r="H695" s="76" t="s">
        <v>1428</v>
      </c>
      <c r="I695" s="76" t="s">
        <v>24</v>
      </c>
      <c r="J695" s="76" t="s">
        <v>24</v>
      </c>
      <c r="K695" s="75" t="s">
        <v>1449</v>
      </c>
      <c r="L695" s="75" t="s">
        <v>24</v>
      </c>
      <c r="M695" s="77">
        <v>0</v>
      </c>
      <c r="N695" s="78">
        <v>716</v>
      </c>
      <c r="O695" s="79">
        <v>716</v>
      </c>
      <c r="P695" s="80">
        <f t="shared" si="92"/>
        <v>0</v>
      </c>
      <c r="Q695" s="81">
        <f t="shared" si="88"/>
        <v>100</v>
      </c>
    </row>
    <row r="696" spans="1:18" s="1" customFormat="1" ht="27" customHeight="1" outlineLevel="1" x14ac:dyDescent="0.25">
      <c r="A696" s="111">
        <f t="shared" si="90"/>
        <v>693</v>
      </c>
      <c r="B696" s="82" t="s">
        <v>1450</v>
      </c>
      <c r="C696" s="76" t="s">
        <v>766</v>
      </c>
      <c r="D696" s="76" t="s">
        <v>730</v>
      </c>
      <c r="E696" s="76" t="s">
        <v>1451</v>
      </c>
      <c r="F696" s="76" t="s">
        <v>46</v>
      </c>
      <c r="G696" s="76" t="s">
        <v>84</v>
      </c>
      <c r="H696" s="76" t="s">
        <v>1428</v>
      </c>
      <c r="I696" s="76" t="s">
        <v>24</v>
      </c>
      <c r="J696" s="76" t="s">
        <v>24</v>
      </c>
      <c r="K696" s="75" t="s">
        <v>1452</v>
      </c>
      <c r="L696" s="75" t="s">
        <v>24</v>
      </c>
      <c r="M696" s="77">
        <v>0</v>
      </c>
      <c r="N696" s="78">
        <v>351</v>
      </c>
      <c r="O696" s="79">
        <v>351</v>
      </c>
      <c r="P696" s="80">
        <f t="shared" si="92"/>
        <v>0</v>
      </c>
      <c r="Q696" s="81">
        <f t="shared" si="88"/>
        <v>100</v>
      </c>
    </row>
    <row r="697" spans="1:18" s="1" customFormat="1" ht="13.5" outlineLevel="1" x14ac:dyDescent="0.25">
      <c r="A697" s="110">
        <f t="shared" si="90"/>
        <v>694</v>
      </c>
      <c r="B697" s="75" t="s">
        <v>1453</v>
      </c>
      <c r="C697" s="76" t="s">
        <v>766</v>
      </c>
      <c r="D697" s="76" t="s">
        <v>730</v>
      </c>
      <c r="E697" s="76" t="s">
        <v>1451</v>
      </c>
      <c r="F697" s="76" t="s">
        <v>46</v>
      </c>
      <c r="G697" s="76" t="s">
        <v>84</v>
      </c>
      <c r="H697" s="76" t="s">
        <v>1428</v>
      </c>
      <c r="I697" s="76" t="s">
        <v>24</v>
      </c>
      <c r="J697" s="76" t="s">
        <v>24</v>
      </c>
      <c r="K697" s="75" t="s">
        <v>1454</v>
      </c>
      <c r="L697" s="75" t="s">
        <v>24</v>
      </c>
      <c r="M697" s="77">
        <v>0</v>
      </c>
      <c r="N697" s="78">
        <v>674</v>
      </c>
      <c r="O697" s="79">
        <v>674</v>
      </c>
      <c r="P697" s="80">
        <f t="shared" si="92"/>
        <v>0</v>
      </c>
      <c r="Q697" s="81">
        <f t="shared" si="88"/>
        <v>100</v>
      </c>
    </row>
    <row r="698" spans="1:18" s="1" customFormat="1" ht="27" outlineLevel="1" x14ac:dyDescent="0.25">
      <c r="A698" s="111">
        <f t="shared" si="90"/>
        <v>695</v>
      </c>
      <c r="B698" s="82" t="s">
        <v>1455</v>
      </c>
      <c r="C698" s="76" t="s">
        <v>766</v>
      </c>
      <c r="D698" s="76" t="s">
        <v>730</v>
      </c>
      <c r="E698" s="76" t="s">
        <v>491</v>
      </c>
      <c r="F698" s="76" t="s">
        <v>46</v>
      </c>
      <c r="G698" s="76" t="s">
        <v>84</v>
      </c>
      <c r="H698" s="76" t="s">
        <v>1428</v>
      </c>
      <c r="I698" s="76" t="s">
        <v>24</v>
      </c>
      <c r="J698" s="76" t="s">
        <v>24</v>
      </c>
      <c r="K698" s="75" t="s">
        <v>1456</v>
      </c>
      <c r="L698" s="75" t="s">
        <v>24</v>
      </c>
      <c r="M698" s="77">
        <v>0</v>
      </c>
      <c r="N698" s="78">
        <v>2000</v>
      </c>
      <c r="O698" s="79">
        <v>2000</v>
      </c>
      <c r="P698" s="80">
        <f t="shared" si="92"/>
        <v>0</v>
      </c>
      <c r="Q698" s="81">
        <f t="shared" ref="Q698:Q704" si="93">O698/N698*100</f>
        <v>100</v>
      </c>
    </row>
    <row r="699" spans="1:18" s="1" customFormat="1" ht="27" outlineLevel="1" x14ac:dyDescent="0.25">
      <c r="A699" s="111">
        <f t="shared" si="90"/>
        <v>696</v>
      </c>
      <c r="B699" s="82" t="s">
        <v>1457</v>
      </c>
      <c r="C699" s="76" t="s">
        <v>766</v>
      </c>
      <c r="D699" s="76" t="s">
        <v>730</v>
      </c>
      <c r="E699" s="76" t="s">
        <v>814</v>
      </c>
      <c r="F699" s="76" t="s">
        <v>46</v>
      </c>
      <c r="G699" s="76" t="s">
        <v>84</v>
      </c>
      <c r="H699" s="76" t="s">
        <v>1428</v>
      </c>
      <c r="I699" s="76" t="s">
        <v>24</v>
      </c>
      <c r="J699" s="76" t="s">
        <v>24</v>
      </c>
      <c r="K699" s="75" t="s">
        <v>1458</v>
      </c>
      <c r="L699" s="75" t="s">
        <v>24</v>
      </c>
      <c r="M699" s="77">
        <v>0</v>
      </c>
      <c r="N699" s="78">
        <v>404</v>
      </c>
      <c r="O699" s="79">
        <v>404</v>
      </c>
      <c r="P699" s="80">
        <f t="shared" si="92"/>
        <v>0</v>
      </c>
      <c r="Q699" s="81">
        <f t="shared" si="93"/>
        <v>100</v>
      </c>
    </row>
    <row r="700" spans="1:18" s="1" customFormat="1" ht="27" outlineLevel="1" x14ac:dyDescent="0.25">
      <c r="A700" s="111">
        <f t="shared" si="90"/>
        <v>697</v>
      </c>
      <c r="B700" s="82" t="s">
        <v>1459</v>
      </c>
      <c r="C700" s="76" t="s">
        <v>766</v>
      </c>
      <c r="D700" s="76" t="s">
        <v>730</v>
      </c>
      <c r="E700" s="76" t="s">
        <v>1460</v>
      </c>
      <c r="F700" s="76" t="s">
        <v>46</v>
      </c>
      <c r="G700" s="76" t="s">
        <v>84</v>
      </c>
      <c r="H700" s="76" t="s">
        <v>1428</v>
      </c>
      <c r="I700" s="76" t="s">
        <v>24</v>
      </c>
      <c r="J700" s="76" t="s">
        <v>24</v>
      </c>
      <c r="K700" s="75" t="s">
        <v>1461</v>
      </c>
      <c r="L700" s="75" t="s">
        <v>24</v>
      </c>
      <c r="M700" s="77">
        <v>0</v>
      </c>
      <c r="N700" s="78">
        <v>458</v>
      </c>
      <c r="O700" s="79">
        <v>0</v>
      </c>
      <c r="P700" s="80">
        <f t="shared" si="92"/>
        <v>-458</v>
      </c>
      <c r="Q700" s="81">
        <f t="shared" si="93"/>
        <v>0</v>
      </c>
    </row>
    <row r="701" spans="1:18" s="1" customFormat="1" ht="27" outlineLevel="1" x14ac:dyDescent="0.25">
      <c r="A701" s="111">
        <f t="shared" si="90"/>
        <v>698</v>
      </c>
      <c r="B701" s="82" t="s">
        <v>1462</v>
      </c>
      <c r="C701" s="76" t="s">
        <v>766</v>
      </c>
      <c r="D701" s="76" t="s">
        <v>730</v>
      </c>
      <c r="E701" s="76" t="s">
        <v>1463</v>
      </c>
      <c r="F701" s="76" t="s">
        <v>46</v>
      </c>
      <c r="G701" s="76" t="s">
        <v>84</v>
      </c>
      <c r="H701" s="76" t="s">
        <v>1428</v>
      </c>
      <c r="I701" s="76" t="s">
        <v>24</v>
      </c>
      <c r="J701" s="76" t="s">
        <v>24</v>
      </c>
      <c r="K701" s="75" t="s">
        <v>1464</v>
      </c>
      <c r="L701" s="75" t="s">
        <v>24</v>
      </c>
      <c r="M701" s="77">
        <v>0</v>
      </c>
      <c r="N701" s="78">
        <v>900</v>
      </c>
      <c r="O701" s="79">
        <v>900</v>
      </c>
      <c r="P701" s="80">
        <f t="shared" si="92"/>
        <v>0</v>
      </c>
      <c r="Q701" s="81">
        <f t="shared" si="93"/>
        <v>100</v>
      </c>
    </row>
    <row r="702" spans="1:18" s="1" customFormat="1" ht="27" outlineLevel="1" x14ac:dyDescent="0.25">
      <c r="A702" s="111">
        <f t="shared" si="90"/>
        <v>699</v>
      </c>
      <c r="B702" s="82" t="s">
        <v>1465</v>
      </c>
      <c r="C702" s="76" t="s">
        <v>766</v>
      </c>
      <c r="D702" s="76" t="s">
        <v>730</v>
      </c>
      <c r="E702" s="76" t="s">
        <v>1463</v>
      </c>
      <c r="F702" s="76" t="s">
        <v>46</v>
      </c>
      <c r="G702" s="76" t="s">
        <v>84</v>
      </c>
      <c r="H702" s="76" t="s">
        <v>1428</v>
      </c>
      <c r="I702" s="76" t="s">
        <v>24</v>
      </c>
      <c r="J702" s="76" t="s">
        <v>24</v>
      </c>
      <c r="K702" s="75" t="s">
        <v>1466</v>
      </c>
      <c r="L702" s="75" t="s">
        <v>24</v>
      </c>
      <c r="M702" s="77">
        <v>0</v>
      </c>
      <c r="N702" s="78">
        <v>628</v>
      </c>
      <c r="O702" s="79">
        <v>628</v>
      </c>
      <c r="P702" s="80">
        <f t="shared" si="92"/>
        <v>0</v>
      </c>
      <c r="Q702" s="81">
        <f t="shared" si="93"/>
        <v>100</v>
      </c>
    </row>
    <row r="703" spans="1:18" s="1" customFormat="1" ht="40.5" outlineLevel="1" x14ac:dyDescent="0.25">
      <c r="A703" s="111">
        <f t="shared" si="90"/>
        <v>700</v>
      </c>
      <c r="B703" s="82" t="s">
        <v>1467</v>
      </c>
      <c r="C703" s="76" t="s">
        <v>766</v>
      </c>
      <c r="D703" s="76" t="s">
        <v>730</v>
      </c>
      <c r="E703" s="76" t="s">
        <v>521</v>
      </c>
      <c r="F703" s="76" t="s">
        <v>46</v>
      </c>
      <c r="G703" s="76" t="s">
        <v>84</v>
      </c>
      <c r="H703" s="76" t="s">
        <v>1428</v>
      </c>
      <c r="I703" s="76" t="s">
        <v>24</v>
      </c>
      <c r="J703" s="76" t="s">
        <v>24</v>
      </c>
      <c r="K703" s="75" t="s">
        <v>1468</v>
      </c>
      <c r="L703" s="75" t="s">
        <v>24</v>
      </c>
      <c r="M703" s="77">
        <v>0</v>
      </c>
      <c r="N703" s="78">
        <v>395</v>
      </c>
      <c r="O703" s="79">
        <v>0</v>
      </c>
      <c r="P703" s="80">
        <f t="shared" si="92"/>
        <v>-395</v>
      </c>
      <c r="Q703" s="81">
        <f t="shared" si="93"/>
        <v>0</v>
      </c>
    </row>
    <row r="704" spans="1:18" s="40" customFormat="1" ht="13.5" x14ac:dyDescent="0.25">
      <c r="A704" s="124">
        <f t="shared" si="90"/>
        <v>701</v>
      </c>
      <c r="B704" s="93" t="s">
        <v>1469</v>
      </c>
      <c r="C704" s="85">
        <v>236650</v>
      </c>
      <c r="D704" s="85">
        <v>2007</v>
      </c>
      <c r="E704" s="85"/>
      <c r="F704" s="85"/>
      <c r="G704" s="85"/>
      <c r="H704" s="94" t="s">
        <v>1470</v>
      </c>
      <c r="I704" s="85"/>
      <c r="J704" s="85"/>
      <c r="K704" s="86"/>
      <c r="L704" s="86"/>
      <c r="M704" s="87">
        <f>M705</f>
        <v>0</v>
      </c>
      <c r="N704" s="87">
        <f t="shared" ref="N704:P704" si="94">N705</f>
        <v>315</v>
      </c>
      <c r="O704" s="87">
        <f t="shared" si="94"/>
        <v>315</v>
      </c>
      <c r="P704" s="46">
        <f t="shared" si="94"/>
        <v>0</v>
      </c>
      <c r="Q704" s="44">
        <f t="shared" si="93"/>
        <v>100</v>
      </c>
      <c r="R704" s="39"/>
    </row>
    <row r="705" spans="1:18" s="1" customFormat="1" ht="13.5" outlineLevel="1" x14ac:dyDescent="0.25">
      <c r="A705" s="110">
        <f t="shared" si="90"/>
        <v>702</v>
      </c>
      <c r="B705" s="75" t="s">
        <v>1471</v>
      </c>
      <c r="C705" s="76" t="s">
        <v>766</v>
      </c>
      <c r="D705" s="76" t="s">
        <v>730</v>
      </c>
      <c r="E705" s="76" t="s">
        <v>1472</v>
      </c>
      <c r="F705" s="76" t="s">
        <v>690</v>
      </c>
      <c r="G705" s="76" t="s">
        <v>84</v>
      </c>
      <c r="H705" s="76" t="s">
        <v>1470</v>
      </c>
      <c r="I705" s="76" t="s">
        <v>24</v>
      </c>
      <c r="J705" s="76" t="s">
        <v>24</v>
      </c>
      <c r="K705" s="75" t="s">
        <v>1473</v>
      </c>
      <c r="L705" s="75" t="s">
        <v>24</v>
      </c>
      <c r="M705" s="77">
        <v>0</v>
      </c>
      <c r="N705" s="78">
        <v>315</v>
      </c>
      <c r="O705" s="79">
        <v>315</v>
      </c>
      <c r="P705" s="80">
        <f>O705-N705</f>
        <v>0</v>
      </c>
      <c r="Q705" s="81">
        <f>O705/N705*100</f>
        <v>100</v>
      </c>
    </row>
    <row r="706" spans="1:18" s="40" customFormat="1" ht="26.25" x14ac:dyDescent="0.25">
      <c r="A706" s="124">
        <f t="shared" si="90"/>
        <v>703</v>
      </c>
      <c r="B706" s="93" t="s">
        <v>1474</v>
      </c>
      <c r="C706" s="85">
        <v>236650</v>
      </c>
      <c r="D706" s="85">
        <v>2011</v>
      </c>
      <c r="E706" s="85"/>
      <c r="F706" s="85"/>
      <c r="G706" s="85"/>
      <c r="H706" s="94" t="s">
        <v>1475</v>
      </c>
      <c r="I706" s="85"/>
      <c r="J706" s="85"/>
      <c r="K706" s="86"/>
      <c r="L706" s="86"/>
      <c r="M706" s="87">
        <f>SUM(M707:M709)</f>
        <v>0</v>
      </c>
      <c r="N706" s="87">
        <f t="shared" ref="N706:P706" si="95">SUM(N707:N709)</f>
        <v>444</v>
      </c>
      <c r="O706" s="87">
        <f t="shared" si="95"/>
        <v>444</v>
      </c>
      <c r="P706" s="46">
        <f t="shared" si="95"/>
        <v>0</v>
      </c>
      <c r="Q706" s="44">
        <f t="shared" ref="Q706" si="96">O706/N706*100</f>
        <v>100</v>
      </c>
      <c r="R706" s="39"/>
    </row>
    <row r="707" spans="1:18" s="1" customFormat="1" ht="40.5" outlineLevel="1" x14ac:dyDescent="0.25">
      <c r="A707" s="111">
        <f t="shared" si="90"/>
        <v>704</v>
      </c>
      <c r="B707" s="82" t="s">
        <v>1476</v>
      </c>
      <c r="C707" s="76" t="s">
        <v>766</v>
      </c>
      <c r="D707" s="76" t="s">
        <v>736</v>
      </c>
      <c r="E707" s="76" t="s">
        <v>24</v>
      </c>
      <c r="F707" s="76" t="s">
        <v>737</v>
      </c>
      <c r="G707" s="76" t="s">
        <v>720</v>
      </c>
      <c r="H707" s="76" t="s">
        <v>1475</v>
      </c>
      <c r="I707" s="76" t="s">
        <v>24</v>
      </c>
      <c r="J707" s="76" t="s">
        <v>24</v>
      </c>
      <c r="K707" s="75" t="s">
        <v>1477</v>
      </c>
      <c r="L707" s="75" t="s">
        <v>24</v>
      </c>
      <c r="M707" s="77">
        <v>0</v>
      </c>
      <c r="N707" s="78">
        <v>147</v>
      </c>
      <c r="O707" s="79">
        <v>147</v>
      </c>
      <c r="P707" s="80">
        <f>O707-N707</f>
        <v>0</v>
      </c>
      <c r="Q707" s="81">
        <f>O707/N707*100</f>
        <v>100</v>
      </c>
    </row>
    <row r="708" spans="1:18" s="1" customFormat="1" ht="54" outlineLevel="1" x14ac:dyDescent="0.25">
      <c r="A708" s="111">
        <f t="shared" si="90"/>
        <v>705</v>
      </c>
      <c r="B708" s="82" t="s">
        <v>1478</v>
      </c>
      <c r="C708" s="76" t="s">
        <v>766</v>
      </c>
      <c r="D708" s="76" t="s">
        <v>736</v>
      </c>
      <c r="E708" s="76" t="s">
        <v>24</v>
      </c>
      <c r="F708" s="76" t="s">
        <v>737</v>
      </c>
      <c r="G708" s="76" t="s">
        <v>720</v>
      </c>
      <c r="H708" s="76" t="s">
        <v>1475</v>
      </c>
      <c r="I708" s="76" t="s">
        <v>24</v>
      </c>
      <c r="J708" s="76" t="s">
        <v>24</v>
      </c>
      <c r="K708" s="75" t="s">
        <v>1479</v>
      </c>
      <c r="L708" s="75" t="s">
        <v>24</v>
      </c>
      <c r="M708" s="77">
        <v>0</v>
      </c>
      <c r="N708" s="78">
        <v>147</v>
      </c>
      <c r="O708" s="79">
        <v>147</v>
      </c>
      <c r="P708" s="80">
        <f>O708-N708</f>
        <v>0</v>
      </c>
      <c r="Q708" s="81">
        <f>O708/N708*100</f>
        <v>100</v>
      </c>
    </row>
    <row r="709" spans="1:18" s="1" customFormat="1" ht="54" outlineLevel="1" x14ac:dyDescent="0.25">
      <c r="A709" s="111">
        <f t="shared" ref="A709:A772" si="97">1+A708</f>
        <v>706</v>
      </c>
      <c r="B709" s="82" t="s">
        <v>1480</v>
      </c>
      <c r="C709" s="76" t="s">
        <v>766</v>
      </c>
      <c r="D709" s="76" t="s">
        <v>736</v>
      </c>
      <c r="E709" s="76" t="s">
        <v>24</v>
      </c>
      <c r="F709" s="76" t="s">
        <v>737</v>
      </c>
      <c r="G709" s="76" t="s">
        <v>694</v>
      </c>
      <c r="H709" s="76" t="s">
        <v>1475</v>
      </c>
      <c r="I709" s="76" t="s">
        <v>24</v>
      </c>
      <c r="J709" s="76" t="s">
        <v>24</v>
      </c>
      <c r="K709" s="75" t="s">
        <v>1481</v>
      </c>
      <c r="L709" s="75" t="s">
        <v>24</v>
      </c>
      <c r="M709" s="77">
        <v>0</v>
      </c>
      <c r="N709" s="78">
        <v>150</v>
      </c>
      <c r="O709" s="79">
        <v>150</v>
      </c>
      <c r="P709" s="80">
        <f>O709-N709</f>
        <v>0</v>
      </c>
      <c r="Q709" s="81">
        <f>O709/N709*100</f>
        <v>100</v>
      </c>
    </row>
    <row r="710" spans="1:18" s="40" customFormat="1" ht="26.25" x14ac:dyDescent="0.25">
      <c r="A710" s="124">
        <f t="shared" si="97"/>
        <v>707</v>
      </c>
      <c r="B710" s="93" t="s">
        <v>1482</v>
      </c>
      <c r="C710" s="85">
        <v>236650</v>
      </c>
      <c r="D710" s="85">
        <v>2012</v>
      </c>
      <c r="E710" s="85"/>
      <c r="F710" s="85"/>
      <c r="G710" s="85"/>
      <c r="H710" s="85" t="s">
        <v>1483</v>
      </c>
      <c r="I710" s="85"/>
      <c r="J710" s="85"/>
      <c r="K710" s="86"/>
      <c r="L710" s="86"/>
      <c r="M710" s="87">
        <f>SUM(M711:M712)</f>
        <v>0</v>
      </c>
      <c r="N710" s="87">
        <f t="shared" ref="N710:P710" si="98">SUM(N711:N712)</f>
        <v>3624</v>
      </c>
      <c r="O710" s="87">
        <f t="shared" si="98"/>
        <v>3624</v>
      </c>
      <c r="P710" s="46">
        <f t="shared" si="98"/>
        <v>0</v>
      </c>
      <c r="Q710" s="44">
        <f t="shared" ref="Q710" si="99">O710/N710*100</f>
        <v>100</v>
      </c>
      <c r="R710" s="39"/>
    </row>
    <row r="711" spans="1:18" s="1" customFormat="1" ht="13.5" outlineLevel="1" x14ac:dyDescent="0.25">
      <c r="A711" s="110">
        <f t="shared" si="97"/>
        <v>708</v>
      </c>
      <c r="B711" s="75" t="s">
        <v>1484</v>
      </c>
      <c r="C711" s="76" t="s">
        <v>766</v>
      </c>
      <c r="D711" s="76" t="s">
        <v>753</v>
      </c>
      <c r="E711" s="76" t="s">
        <v>24</v>
      </c>
      <c r="F711" s="76" t="s">
        <v>1485</v>
      </c>
      <c r="G711" s="76" t="s">
        <v>694</v>
      </c>
      <c r="H711" s="76" t="s">
        <v>1483</v>
      </c>
      <c r="I711" s="76" t="s">
        <v>24</v>
      </c>
      <c r="J711" s="76" t="s">
        <v>24</v>
      </c>
      <c r="K711" s="75" t="s">
        <v>1486</v>
      </c>
      <c r="L711" s="75" t="s">
        <v>24</v>
      </c>
      <c r="M711" s="77">
        <v>0</v>
      </c>
      <c r="N711" s="78">
        <v>400</v>
      </c>
      <c r="O711" s="79">
        <v>400</v>
      </c>
      <c r="P711" s="80">
        <f>O711-N711</f>
        <v>0</v>
      </c>
      <c r="Q711" s="81">
        <f>O711/N711*100</f>
        <v>100</v>
      </c>
    </row>
    <row r="712" spans="1:18" s="1" customFormat="1" ht="27" outlineLevel="1" x14ac:dyDescent="0.25">
      <c r="A712" s="110">
        <f t="shared" si="97"/>
        <v>709</v>
      </c>
      <c r="B712" s="82" t="s">
        <v>1487</v>
      </c>
      <c r="C712" s="76" t="s">
        <v>766</v>
      </c>
      <c r="D712" s="76" t="s">
        <v>753</v>
      </c>
      <c r="E712" s="76" t="s">
        <v>24</v>
      </c>
      <c r="F712" s="76" t="s">
        <v>40</v>
      </c>
      <c r="G712" s="76" t="s">
        <v>78</v>
      </c>
      <c r="H712" s="76" t="s">
        <v>1483</v>
      </c>
      <c r="I712" s="76" t="s">
        <v>24</v>
      </c>
      <c r="J712" s="76" t="s">
        <v>24</v>
      </c>
      <c r="K712" s="75" t="s">
        <v>1488</v>
      </c>
      <c r="L712" s="75" t="s">
        <v>24</v>
      </c>
      <c r="M712" s="77">
        <v>0</v>
      </c>
      <c r="N712" s="78">
        <v>3224</v>
      </c>
      <c r="O712" s="79">
        <v>3224</v>
      </c>
      <c r="P712" s="80">
        <f>O712-N712</f>
        <v>0</v>
      </c>
      <c r="Q712" s="81">
        <f>O712/N712*100</f>
        <v>100</v>
      </c>
    </row>
    <row r="713" spans="1:18" s="40" customFormat="1" ht="13.5" x14ac:dyDescent="0.25">
      <c r="A713" s="124">
        <f t="shared" si="97"/>
        <v>710</v>
      </c>
      <c r="B713" s="93" t="s">
        <v>1489</v>
      </c>
      <c r="C713" s="85">
        <v>236650</v>
      </c>
      <c r="D713" s="85">
        <v>2012</v>
      </c>
      <c r="E713" s="85"/>
      <c r="F713" s="85"/>
      <c r="G713" s="85"/>
      <c r="H713" s="94" t="s">
        <v>1490</v>
      </c>
      <c r="I713" s="85"/>
      <c r="J713" s="85"/>
      <c r="K713" s="86"/>
      <c r="L713" s="86"/>
      <c r="M713" s="87">
        <f>SUM(M714:M715)</f>
        <v>5000</v>
      </c>
      <c r="N713" s="87">
        <f t="shared" ref="N713:P713" si="100">SUM(N714:N715)</f>
        <v>5000</v>
      </c>
      <c r="O713" s="87">
        <f t="shared" si="100"/>
        <v>0</v>
      </c>
      <c r="P713" s="46">
        <f t="shared" si="100"/>
        <v>-5000</v>
      </c>
      <c r="Q713" s="44">
        <f t="shared" ref="Q713:Q776" si="101">O713/N713*100</f>
        <v>0</v>
      </c>
      <c r="R713" s="39"/>
    </row>
    <row r="714" spans="1:18" s="1" customFormat="1" ht="13.5" outlineLevel="1" x14ac:dyDescent="0.25">
      <c r="A714" s="110">
        <f t="shared" si="97"/>
        <v>711</v>
      </c>
      <c r="B714" s="75" t="s">
        <v>1491</v>
      </c>
      <c r="C714" s="76" t="s">
        <v>766</v>
      </c>
      <c r="D714" s="76" t="s">
        <v>753</v>
      </c>
      <c r="E714" s="76" t="s">
        <v>24</v>
      </c>
      <c r="F714" s="76" t="s">
        <v>754</v>
      </c>
      <c r="G714" s="76" t="s">
        <v>466</v>
      </c>
      <c r="H714" s="76"/>
      <c r="I714" s="76" t="s">
        <v>24</v>
      </c>
      <c r="J714" s="76" t="s">
        <v>24</v>
      </c>
      <c r="K714" s="75" t="s">
        <v>24</v>
      </c>
      <c r="L714" s="75" t="s">
        <v>24</v>
      </c>
      <c r="M714" s="77">
        <v>5000</v>
      </c>
      <c r="N714" s="78">
        <v>0</v>
      </c>
      <c r="O714" s="79">
        <v>0</v>
      </c>
      <c r="P714" s="80">
        <f t="shared" ref="P714:P715" si="102">O714-N714</f>
        <v>0</v>
      </c>
      <c r="Q714" s="83" t="s">
        <v>107</v>
      </c>
    </row>
    <row r="715" spans="1:18" s="1" customFormat="1" ht="13.5" outlineLevel="1" x14ac:dyDescent="0.25">
      <c r="A715" s="110">
        <f t="shared" si="97"/>
        <v>712</v>
      </c>
      <c r="B715" s="75" t="s">
        <v>1492</v>
      </c>
      <c r="C715" s="76" t="s">
        <v>766</v>
      </c>
      <c r="D715" s="76" t="s">
        <v>753</v>
      </c>
      <c r="E715" s="76" t="s">
        <v>24</v>
      </c>
      <c r="F715" s="76" t="s">
        <v>754</v>
      </c>
      <c r="G715" s="76" t="s">
        <v>466</v>
      </c>
      <c r="H715" s="76" t="s">
        <v>1490</v>
      </c>
      <c r="I715" s="76" t="s">
        <v>24</v>
      </c>
      <c r="J715" s="76" t="s">
        <v>24</v>
      </c>
      <c r="K715" s="75"/>
      <c r="L715" s="75" t="s">
        <v>24</v>
      </c>
      <c r="M715" s="77">
        <v>0</v>
      </c>
      <c r="N715" s="78">
        <v>5000</v>
      </c>
      <c r="O715" s="79">
        <v>0</v>
      </c>
      <c r="P715" s="80">
        <f t="shared" si="102"/>
        <v>-5000</v>
      </c>
      <c r="Q715" s="81">
        <f t="shared" si="101"/>
        <v>0</v>
      </c>
    </row>
    <row r="716" spans="1:18" s="40" customFormat="1" ht="26.25" x14ac:dyDescent="0.25">
      <c r="A716" s="124">
        <f t="shared" si="97"/>
        <v>713</v>
      </c>
      <c r="B716" s="93" t="s">
        <v>1493</v>
      </c>
      <c r="C716" s="85">
        <v>236650</v>
      </c>
      <c r="D716" s="85">
        <v>2014</v>
      </c>
      <c r="E716" s="85"/>
      <c r="F716" s="85"/>
      <c r="G716" s="85"/>
      <c r="H716" s="85" t="s">
        <v>1494</v>
      </c>
      <c r="I716" s="85"/>
      <c r="J716" s="85"/>
      <c r="K716" s="86"/>
      <c r="L716" s="86"/>
      <c r="M716" s="87">
        <f>SUM(M717:M722)</f>
        <v>0</v>
      </c>
      <c r="N716" s="87">
        <f t="shared" ref="N716:P716" si="103">SUM(N717:N722)</f>
        <v>788</v>
      </c>
      <c r="O716" s="87">
        <f t="shared" si="103"/>
        <v>788</v>
      </c>
      <c r="P716" s="46">
        <f t="shared" si="103"/>
        <v>0</v>
      </c>
      <c r="Q716" s="44">
        <f t="shared" si="101"/>
        <v>100</v>
      </c>
      <c r="R716" s="39"/>
    </row>
    <row r="717" spans="1:18" s="1" customFormat="1" ht="27" outlineLevel="1" x14ac:dyDescent="0.25">
      <c r="A717" s="111">
        <f t="shared" si="97"/>
        <v>714</v>
      </c>
      <c r="B717" s="82" t="s">
        <v>1495</v>
      </c>
      <c r="C717" s="76" t="s">
        <v>766</v>
      </c>
      <c r="D717" s="76" t="s">
        <v>593</v>
      </c>
      <c r="E717" s="76" t="s">
        <v>24</v>
      </c>
      <c r="F717" s="76" t="s">
        <v>1496</v>
      </c>
      <c r="G717" s="76" t="s">
        <v>691</v>
      </c>
      <c r="H717" s="76" t="s">
        <v>1494</v>
      </c>
      <c r="I717" s="76" t="s">
        <v>24</v>
      </c>
      <c r="J717" s="76" t="s">
        <v>24</v>
      </c>
      <c r="K717" s="75" t="s">
        <v>1497</v>
      </c>
      <c r="L717" s="75" t="s">
        <v>24</v>
      </c>
      <c r="M717" s="77">
        <v>0</v>
      </c>
      <c r="N717" s="78">
        <v>80</v>
      </c>
      <c r="O717" s="79">
        <v>80</v>
      </c>
      <c r="P717" s="80">
        <f t="shared" ref="P717:P722" si="104">O717-N717</f>
        <v>0</v>
      </c>
      <c r="Q717" s="81">
        <f t="shared" si="101"/>
        <v>100</v>
      </c>
    </row>
    <row r="718" spans="1:18" s="1" customFormat="1" ht="27" outlineLevel="1" x14ac:dyDescent="0.25">
      <c r="A718" s="111">
        <f t="shared" si="97"/>
        <v>715</v>
      </c>
      <c r="B718" s="82" t="s">
        <v>1498</v>
      </c>
      <c r="C718" s="76" t="s">
        <v>766</v>
      </c>
      <c r="D718" s="76" t="s">
        <v>593</v>
      </c>
      <c r="E718" s="76" t="s">
        <v>24</v>
      </c>
      <c r="F718" s="76" t="s">
        <v>1496</v>
      </c>
      <c r="G718" s="76" t="s">
        <v>78</v>
      </c>
      <c r="H718" s="76" t="s">
        <v>1494</v>
      </c>
      <c r="I718" s="76" t="s">
        <v>24</v>
      </c>
      <c r="J718" s="76" t="s">
        <v>24</v>
      </c>
      <c r="K718" s="75" t="s">
        <v>1499</v>
      </c>
      <c r="L718" s="75" t="s">
        <v>24</v>
      </c>
      <c r="M718" s="77">
        <v>0</v>
      </c>
      <c r="N718" s="78">
        <v>32</v>
      </c>
      <c r="O718" s="79">
        <v>32</v>
      </c>
      <c r="P718" s="80">
        <f t="shared" si="104"/>
        <v>0</v>
      </c>
      <c r="Q718" s="81">
        <f t="shared" si="101"/>
        <v>100</v>
      </c>
    </row>
    <row r="719" spans="1:18" s="1" customFormat="1" ht="27" customHeight="1" outlineLevel="1" x14ac:dyDescent="0.25">
      <c r="A719" s="111">
        <f t="shared" si="97"/>
        <v>716</v>
      </c>
      <c r="B719" s="82" t="s">
        <v>1500</v>
      </c>
      <c r="C719" s="76" t="s">
        <v>766</v>
      </c>
      <c r="D719" s="76" t="s">
        <v>593</v>
      </c>
      <c r="E719" s="76" t="s">
        <v>24</v>
      </c>
      <c r="F719" s="76" t="s">
        <v>1496</v>
      </c>
      <c r="G719" s="76" t="s">
        <v>78</v>
      </c>
      <c r="H719" s="76" t="s">
        <v>1494</v>
      </c>
      <c r="I719" s="76" t="s">
        <v>24</v>
      </c>
      <c r="J719" s="76" t="s">
        <v>24</v>
      </c>
      <c r="K719" s="75" t="s">
        <v>1501</v>
      </c>
      <c r="L719" s="75" t="s">
        <v>24</v>
      </c>
      <c r="M719" s="77">
        <v>0</v>
      </c>
      <c r="N719" s="78">
        <v>200</v>
      </c>
      <c r="O719" s="79">
        <v>200</v>
      </c>
      <c r="P719" s="80">
        <f t="shared" si="104"/>
        <v>0</v>
      </c>
      <c r="Q719" s="81">
        <f t="shared" si="101"/>
        <v>100</v>
      </c>
    </row>
    <row r="720" spans="1:18" s="1" customFormat="1" ht="40.5" outlineLevel="1" x14ac:dyDescent="0.25">
      <c r="A720" s="111">
        <f t="shared" si="97"/>
        <v>717</v>
      </c>
      <c r="B720" s="82" t="s">
        <v>1502</v>
      </c>
      <c r="C720" s="76" t="s">
        <v>766</v>
      </c>
      <c r="D720" s="76" t="s">
        <v>593</v>
      </c>
      <c r="E720" s="76" t="s">
        <v>24</v>
      </c>
      <c r="F720" s="76" t="s">
        <v>1496</v>
      </c>
      <c r="G720" s="76" t="s">
        <v>78</v>
      </c>
      <c r="H720" s="76" t="s">
        <v>1494</v>
      </c>
      <c r="I720" s="76" t="s">
        <v>24</v>
      </c>
      <c r="J720" s="76" t="s">
        <v>24</v>
      </c>
      <c r="K720" s="75" t="s">
        <v>1503</v>
      </c>
      <c r="L720" s="75" t="s">
        <v>24</v>
      </c>
      <c r="M720" s="77">
        <v>0</v>
      </c>
      <c r="N720" s="78">
        <v>200</v>
      </c>
      <c r="O720" s="79">
        <v>200</v>
      </c>
      <c r="P720" s="80">
        <f t="shared" si="104"/>
        <v>0</v>
      </c>
      <c r="Q720" s="81">
        <f t="shared" si="101"/>
        <v>100</v>
      </c>
    </row>
    <row r="721" spans="1:18" s="1" customFormat="1" ht="27" outlineLevel="1" x14ac:dyDescent="0.25">
      <c r="A721" s="111">
        <f t="shared" si="97"/>
        <v>718</v>
      </c>
      <c r="B721" s="82" t="s">
        <v>1504</v>
      </c>
      <c r="C721" s="76" t="s">
        <v>766</v>
      </c>
      <c r="D721" s="76" t="s">
        <v>593</v>
      </c>
      <c r="E721" s="76" t="s">
        <v>1008</v>
      </c>
      <c r="F721" s="76" t="s">
        <v>1496</v>
      </c>
      <c r="G721" s="76" t="s">
        <v>84</v>
      </c>
      <c r="H721" s="76" t="s">
        <v>1494</v>
      </c>
      <c r="I721" s="76" t="s">
        <v>24</v>
      </c>
      <c r="J721" s="76" t="s">
        <v>24</v>
      </c>
      <c r="K721" s="75" t="s">
        <v>1505</v>
      </c>
      <c r="L721" s="75" t="s">
        <v>24</v>
      </c>
      <c r="M721" s="77">
        <v>0</v>
      </c>
      <c r="N721" s="78">
        <v>80</v>
      </c>
      <c r="O721" s="79">
        <v>80</v>
      </c>
      <c r="P721" s="80">
        <f t="shared" si="104"/>
        <v>0</v>
      </c>
      <c r="Q721" s="81">
        <f t="shared" si="101"/>
        <v>100</v>
      </c>
    </row>
    <row r="722" spans="1:18" s="1" customFormat="1" ht="27" outlineLevel="1" x14ac:dyDescent="0.25">
      <c r="A722" s="111">
        <f t="shared" si="97"/>
        <v>719</v>
      </c>
      <c r="B722" s="82" t="s">
        <v>1506</v>
      </c>
      <c r="C722" s="76" t="s">
        <v>766</v>
      </c>
      <c r="D722" s="76" t="s">
        <v>593</v>
      </c>
      <c r="E722" s="76" t="s">
        <v>1507</v>
      </c>
      <c r="F722" s="76" t="s">
        <v>1496</v>
      </c>
      <c r="G722" s="76" t="s">
        <v>84</v>
      </c>
      <c r="H722" s="76" t="s">
        <v>1494</v>
      </c>
      <c r="I722" s="76" t="s">
        <v>24</v>
      </c>
      <c r="J722" s="76" t="s">
        <v>24</v>
      </c>
      <c r="K722" s="75" t="s">
        <v>1508</v>
      </c>
      <c r="L722" s="75" t="s">
        <v>24</v>
      </c>
      <c r="M722" s="77">
        <v>0</v>
      </c>
      <c r="N722" s="78">
        <v>196</v>
      </c>
      <c r="O722" s="79">
        <v>196</v>
      </c>
      <c r="P722" s="80">
        <f t="shared" si="104"/>
        <v>0</v>
      </c>
      <c r="Q722" s="81">
        <f t="shared" si="101"/>
        <v>100</v>
      </c>
    </row>
    <row r="723" spans="1:18" s="40" customFormat="1" ht="26.25" x14ac:dyDescent="0.25">
      <c r="A723" s="124">
        <f t="shared" si="97"/>
        <v>720</v>
      </c>
      <c r="B723" s="93" t="s">
        <v>1509</v>
      </c>
      <c r="C723" s="85">
        <v>236650</v>
      </c>
      <c r="D723" s="85">
        <v>2014</v>
      </c>
      <c r="E723" s="85"/>
      <c r="F723" s="85"/>
      <c r="G723" s="85"/>
      <c r="H723" s="85" t="s">
        <v>1510</v>
      </c>
      <c r="I723" s="85"/>
      <c r="J723" s="85"/>
      <c r="K723" s="86"/>
      <c r="L723" s="86"/>
      <c r="M723" s="87">
        <f>SUM(M724:M787)</f>
        <v>13000</v>
      </c>
      <c r="N723" s="87">
        <f t="shared" ref="N723:P723" si="105">SUM(N724:N787)</f>
        <v>14826</v>
      </c>
      <c r="O723" s="87">
        <f t="shared" si="105"/>
        <v>12357</v>
      </c>
      <c r="P723" s="46">
        <f t="shared" si="105"/>
        <v>-2469</v>
      </c>
      <c r="Q723" s="44">
        <f t="shared" si="101"/>
        <v>83.346823148522859</v>
      </c>
      <c r="R723" s="39"/>
    </row>
    <row r="724" spans="1:18" s="1" customFormat="1" ht="27" outlineLevel="1" x14ac:dyDescent="0.25">
      <c r="A724" s="111">
        <f t="shared" si="97"/>
        <v>721</v>
      </c>
      <c r="B724" s="82" t="s">
        <v>1511</v>
      </c>
      <c r="C724" s="76" t="s">
        <v>766</v>
      </c>
      <c r="D724" s="76" t="s">
        <v>593</v>
      </c>
      <c r="E724" s="76" t="s">
        <v>24</v>
      </c>
      <c r="F724" s="76" t="s">
        <v>1512</v>
      </c>
      <c r="G724" s="76" t="s">
        <v>466</v>
      </c>
      <c r="H724" s="76" t="s">
        <v>1510</v>
      </c>
      <c r="I724" s="76" t="s">
        <v>24</v>
      </c>
      <c r="J724" s="76" t="s">
        <v>24</v>
      </c>
      <c r="K724" s="75"/>
      <c r="L724" s="75" t="s">
        <v>24</v>
      </c>
      <c r="M724" s="77">
        <v>13000</v>
      </c>
      <c r="N724" s="78">
        <v>2469</v>
      </c>
      <c r="O724" s="79">
        <v>0</v>
      </c>
      <c r="P724" s="80">
        <f t="shared" ref="P724:P787" si="106">O724-N724</f>
        <v>-2469</v>
      </c>
      <c r="Q724" s="81">
        <f t="shared" si="101"/>
        <v>0</v>
      </c>
    </row>
    <row r="725" spans="1:18" s="1" customFormat="1" ht="27" outlineLevel="1" x14ac:dyDescent="0.25">
      <c r="A725" s="111">
        <f t="shared" si="97"/>
        <v>722</v>
      </c>
      <c r="B725" s="82" t="s">
        <v>1513</v>
      </c>
      <c r="C725" s="76" t="s">
        <v>766</v>
      </c>
      <c r="D725" s="76" t="s">
        <v>593</v>
      </c>
      <c r="E725" s="76" t="s">
        <v>24</v>
      </c>
      <c r="F725" s="76" t="s">
        <v>821</v>
      </c>
      <c r="G725" s="76" t="s">
        <v>691</v>
      </c>
      <c r="H725" s="76" t="s">
        <v>1510</v>
      </c>
      <c r="I725" s="76" t="s">
        <v>24</v>
      </c>
      <c r="J725" s="76" t="s">
        <v>24</v>
      </c>
      <c r="K725" s="75" t="s">
        <v>1514</v>
      </c>
      <c r="L725" s="75" t="s">
        <v>24</v>
      </c>
      <c r="M725" s="77">
        <v>0</v>
      </c>
      <c r="N725" s="78">
        <v>168</v>
      </c>
      <c r="O725" s="79">
        <v>168</v>
      </c>
      <c r="P725" s="80">
        <f t="shared" si="106"/>
        <v>0</v>
      </c>
      <c r="Q725" s="81">
        <f t="shared" si="101"/>
        <v>100</v>
      </c>
    </row>
    <row r="726" spans="1:18" s="1" customFormat="1" ht="27" outlineLevel="1" x14ac:dyDescent="0.25">
      <c r="A726" s="111">
        <f t="shared" si="97"/>
        <v>723</v>
      </c>
      <c r="B726" s="82" t="s">
        <v>1515</v>
      </c>
      <c r="C726" s="76" t="s">
        <v>766</v>
      </c>
      <c r="D726" s="76" t="s">
        <v>593</v>
      </c>
      <c r="E726" s="76" t="s">
        <v>24</v>
      </c>
      <c r="F726" s="76" t="s">
        <v>821</v>
      </c>
      <c r="G726" s="76" t="s">
        <v>691</v>
      </c>
      <c r="H726" s="76" t="s">
        <v>1510</v>
      </c>
      <c r="I726" s="76" t="s">
        <v>24</v>
      </c>
      <c r="J726" s="76" t="s">
        <v>24</v>
      </c>
      <c r="K726" s="75" t="s">
        <v>1516</v>
      </c>
      <c r="L726" s="75" t="s">
        <v>24</v>
      </c>
      <c r="M726" s="77">
        <v>0</v>
      </c>
      <c r="N726" s="78">
        <v>155</v>
      </c>
      <c r="O726" s="79">
        <v>155</v>
      </c>
      <c r="P726" s="80">
        <f t="shared" si="106"/>
        <v>0</v>
      </c>
      <c r="Q726" s="81">
        <f t="shared" si="101"/>
        <v>100</v>
      </c>
    </row>
    <row r="727" spans="1:18" s="1" customFormat="1" ht="13.5" outlineLevel="1" x14ac:dyDescent="0.25">
      <c r="A727" s="110">
        <f t="shared" si="97"/>
        <v>724</v>
      </c>
      <c r="B727" s="75" t="s">
        <v>1517</v>
      </c>
      <c r="C727" s="76" t="s">
        <v>766</v>
      </c>
      <c r="D727" s="76" t="s">
        <v>593</v>
      </c>
      <c r="E727" s="76" t="s">
        <v>24</v>
      </c>
      <c r="F727" s="76" t="s">
        <v>821</v>
      </c>
      <c r="G727" s="76" t="s">
        <v>691</v>
      </c>
      <c r="H727" s="76" t="s">
        <v>1510</v>
      </c>
      <c r="I727" s="76" t="s">
        <v>24</v>
      </c>
      <c r="J727" s="76" t="s">
        <v>24</v>
      </c>
      <c r="K727" s="75" t="s">
        <v>1518</v>
      </c>
      <c r="L727" s="75" t="s">
        <v>24</v>
      </c>
      <c r="M727" s="77">
        <v>0</v>
      </c>
      <c r="N727" s="78">
        <v>300</v>
      </c>
      <c r="O727" s="79">
        <v>300</v>
      </c>
      <c r="P727" s="80">
        <f t="shared" si="106"/>
        <v>0</v>
      </c>
      <c r="Q727" s="81">
        <f t="shared" si="101"/>
        <v>100</v>
      </c>
    </row>
    <row r="728" spans="1:18" s="1" customFormat="1" ht="13.5" outlineLevel="1" x14ac:dyDescent="0.25">
      <c r="A728" s="110">
        <f t="shared" si="97"/>
        <v>725</v>
      </c>
      <c r="B728" s="75" t="s">
        <v>1519</v>
      </c>
      <c r="C728" s="76" t="s">
        <v>766</v>
      </c>
      <c r="D728" s="76" t="s">
        <v>593</v>
      </c>
      <c r="E728" s="76" t="s">
        <v>24</v>
      </c>
      <c r="F728" s="76" t="s">
        <v>821</v>
      </c>
      <c r="G728" s="76" t="s">
        <v>691</v>
      </c>
      <c r="H728" s="76" t="s">
        <v>1510</v>
      </c>
      <c r="I728" s="76" t="s">
        <v>24</v>
      </c>
      <c r="J728" s="76" t="s">
        <v>24</v>
      </c>
      <c r="K728" s="75" t="s">
        <v>1520</v>
      </c>
      <c r="L728" s="75" t="s">
        <v>24</v>
      </c>
      <c r="M728" s="77">
        <v>0</v>
      </c>
      <c r="N728" s="78">
        <v>102</v>
      </c>
      <c r="O728" s="79">
        <v>102</v>
      </c>
      <c r="P728" s="80">
        <f t="shared" si="106"/>
        <v>0</v>
      </c>
      <c r="Q728" s="81">
        <f t="shared" si="101"/>
        <v>100</v>
      </c>
    </row>
    <row r="729" spans="1:18" s="1" customFormat="1" ht="13.5" outlineLevel="1" x14ac:dyDescent="0.25">
      <c r="A729" s="110">
        <f t="shared" si="97"/>
        <v>726</v>
      </c>
      <c r="B729" s="75" t="s">
        <v>1521</v>
      </c>
      <c r="C729" s="76" t="s">
        <v>766</v>
      </c>
      <c r="D729" s="76" t="s">
        <v>593</v>
      </c>
      <c r="E729" s="76" t="s">
        <v>24</v>
      </c>
      <c r="F729" s="76" t="s">
        <v>821</v>
      </c>
      <c r="G729" s="76" t="s">
        <v>691</v>
      </c>
      <c r="H729" s="76" t="s">
        <v>1510</v>
      </c>
      <c r="I729" s="76" t="s">
        <v>24</v>
      </c>
      <c r="J729" s="76" t="s">
        <v>24</v>
      </c>
      <c r="K729" s="75" t="s">
        <v>1522</v>
      </c>
      <c r="L729" s="75" t="s">
        <v>24</v>
      </c>
      <c r="M729" s="77">
        <v>0</v>
      </c>
      <c r="N729" s="78">
        <v>300</v>
      </c>
      <c r="O729" s="79">
        <v>300</v>
      </c>
      <c r="P729" s="80">
        <f t="shared" si="106"/>
        <v>0</v>
      </c>
      <c r="Q729" s="81">
        <f t="shared" si="101"/>
        <v>100</v>
      </c>
    </row>
    <row r="730" spans="1:18" s="1" customFormat="1" ht="13.5" outlineLevel="1" x14ac:dyDescent="0.25">
      <c r="A730" s="110">
        <f t="shared" si="97"/>
        <v>727</v>
      </c>
      <c r="B730" s="75" t="s">
        <v>1523</v>
      </c>
      <c r="C730" s="76" t="s">
        <v>766</v>
      </c>
      <c r="D730" s="76" t="s">
        <v>593</v>
      </c>
      <c r="E730" s="76" t="s">
        <v>24</v>
      </c>
      <c r="F730" s="76" t="s">
        <v>821</v>
      </c>
      <c r="G730" s="76" t="s">
        <v>691</v>
      </c>
      <c r="H730" s="76" t="s">
        <v>1510</v>
      </c>
      <c r="I730" s="76" t="s">
        <v>24</v>
      </c>
      <c r="J730" s="76" t="s">
        <v>24</v>
      </c>
      <c r="K730" s="75" t="s">
        <v>1524</v>
      </c>
      <c r="L730" s="75" t="s">
        <v>24</v>
      </c>
      <c r="M730" s="77">
        <v>0</v>
      </c>
      <c r="N730" s="78">
        <v>300</v>
      </c>
      <c r="O730" s="79">
        <v>300</v>
      </c>
      <c r="P730" s="80">
        <f t="shared" si="106"/>
        <v>0</v>
      </c>
      <c r="Q730" s="81">
        <f t="shared" si="101"/>
        <v>100</v>
      </c>
    </row>
    <row r="731" spans="1:18" s="1" customFormat="1" ht="27" outlineLevel="1" x14ac:dyDescent="0.25">
      <c r="A731" s="111">
        <f t="shared" si="97"/>
        <v>728</v>
      </c>
      <c r="B731" s="82" t="s">
        <v>1525</v>
      </c>
      <c r="C731" s="76" t="s">
        <v>766</v>
      </c>
      <c r="D731" s="76" t="s">
        <v>593</v>
      </c>
      <c r="E731" s="76" t="s">
        <v>24</v>
      </c>
      <c r="F731" s="76" t="s">
        <v>821</v>
      </c>
      <c r="G731" s="76" t="s">
        <v>691</v>
      </c>
      <c r="H731" s="76" t="s">
        <v>1510</v>
      </c>
      <c r="I731" s="76" t="s">
        <v>24</v>
      </c>
      <c r="J731" s="76" t="s">
        <v>24</v>
      </c>
      <c r="K731" s="75" t="s">
        <v>1526</v>
      </c>
      <c r="L731" s="75" t="s">
        <v>24</v>
      </c>
      <c r="M731" s="77">
        <v>0</v>
      </c>
      <c r="N731" s="78">
        <v>236</v>
      </c>
      <c r="O731" s="79">
        <v>236</v>
      </c>
      <c r="P731" s="80">
        <f t="shared" si="106"/>
        <v>0</v>
      </c>
      <c r="Q731" s="81">
        <f t="shared" si="101"/>
        <v>100</v>
      </c>
    </row>
    <row r="732" spans="1:18" s="1" customFormat="1" ht="13.5" outlineLevel="1" x14ac:dyDescent="0.25">
      <c r="A732" s="110">
        <f t="shared" si="97"/>
        <v>729</v>
      </c>
      <c r="B732" s="75" t="s">
        <v>1527</v>
      </c>
      <c r="C732" s="76" t="s">
        <v>766</v>
      </c>
      <c r="D732" s="76" t="s">
        <v>593</v>
      </c>
      <c r="E732" s="76" t="s">
        <v>24</v>
      </c>
      <c r="F732" s="76" t="s">
        <v>821</v>
      </c>
      <c r="G732" s="76" t="s">
        <v>691</v>
      </c>
      <c r="H732" s="76" t="s">
        <v>1510</v>
      </c>
      <c r="I732" s="76" t="s">
        <v>24</v>
      </c>
      <c r="J732" s="76" t="s">
        <v>24</v>
      </c>
      <c r="K732" s="75" t="s">
        <v>1528</v>
      </c>
      <c r="L732" s="75" t="s">
        <v>24</v>
      </c>
      <c r="M732" s="77">
        <v>0</v>
      </c>
      <c r="N732" s="78">
        <v>65</v>
      </c>
      <c r="O732" s="79">
        <v>65</v>
      </c>
      <c r="P732" s="80">
        <f t="shared" si="106"/>
        <v>0</v>
      </c>
      <c r="Q732" s="81">
        <f t="shared" si="101"/>
        <v>100</v>
      </c>
    </row>
    <row r="733" spans="1:18" s="1" customFormat="1" ht="13.5" outlineLevel="1" x14ac:dyDescent="0.25">
      <c r="A733" s="110">
        <f t="shared" si="97"/>
        <v>730</v>
      </c>
      <c r="B733" s="75" t="s">
        <v>1529</v>
      </c>
      <c r="C733" s="76" t="s">
        <v>766</v>
      </c>
      <c r="D733" s="76" t="s">
        <v>593</v>
      </c>
      <c r="E733" s="76" t="s">
        <v>24</v>
      </c>
      <c r="F733" s="76" t="s">
        <v>821</v>
      </c>
      <c r="G733" s="76" t="s">
        <v>691</v>
      </c>
      <c r="H733" s="76" t="s">
        <v>1510</v>
      </c>
      <c r="I733" s="76" t="s">
        <v>24</v>
      </c>
      <c r="J733" s="76" t="s">
        <v>24</v>
      </c>
      <c r="K733" s="75" t="s">
        <v>1530</v>
      </c>
      <c r="L733" s="75" t="s">
        <v>24</v>
      </c>
      <c r="M733" s="77">
        <v>0</v>
      </c>
      <c r="N733" s="78">
        <v>160</v>
      </c>
      <c r="O733" s="79">
        <v>160</v>
      </c>
      <c r="P733" s="80">
        <f t="shared" si="106"/>
        <v>0</v>
      </c>
      <c r="Q733" s="81">
        <f t="shared" si="101"/>
        <v>100</v>
      </c>
    </row>
    <row r="734" spans="1:18" s="1" customFormat="1" ht="13.5" outlineLevel="1" x14ac:dyDescent="0.25">
      <c r="A734" s="110">
        <f t="shared" si="97"/>
        <v>731</v>
      </c>
      <c r="B734" s="75" t="s">
        <v>1531</v>
      </c>
      <c r="C734" s="76" t="s">
        <v>766</v>
      </c>
      <c r="D734" s="76" t="s">
        <v>593</v>
      </c>
      <c r="E734" s="76" t="s">
        <v>24</v>
      </c>
      <c r="F734" s="76" t="s">
        <v>821</v>
      </c>
      <c r="G734" s="76" t="s">
        <v>691</v>
      </c>
      <c r="H734" s="76" t="s">
        <v>1510</v>
      </c>
      <c r="I734" s="76" t="s">
        <v>24</v>
      </c>
      <c r="J734" s="76" t="s">
        <v>24</v>
      </c>
      <c r="K734" s="75" t="s">
        <v>1532</v>
      </c>
      <c r="L734" s="75" t="s">
        <v>24</v>
      </c>
      <c r="M734" s="77">
        <v>0</v>
      </c>
      <c r="N734" s="78">
        <v>300</v>
      </c>
      <c r="O734" s="79">
        <v>300</v>
      </c>
      <c r="P734" s="80">
        <f t="shared" si="106"/>
        <v>0</v>
      </c>
      <c r="Q734" s="81">
        <f t="shared" si="101"/>
        <v>100</v>
      </c>
    </row>
    <row r="735" spans="1:18" s="1" customFormat="1" ht="27" outlineLevel="1" x14ac:dyDescent="0.25">
      <c r="A735" s="111">
        <f t="shared" si="97"/>
        <v>732</v>
      </c>
      <c r="B735" s="82" t="s">
        <v>1533</v>
      </c>
      <c r="C735" s="76" t="s">
        <v>766</v>
      </c>
      <c r="D735" s="76" t="s">
        <v>593</v>
      </c>
      <c r="E735" s="76" t="s">
        <v>24</v>
      </c>
      <c r="F735" s="76" t="s">
        <v>821</v>
      </c>
      <c r="G735" s="76" t="s">
        <v>691</v>
      </c>
      <c r="H735" s="76" t="s">
        <v>1510</v>
      </c>
      <c r="I735" s="76" t="s">
        <v>24</v>
      </c>
      <c r="J735" s="76" t="s">
        <v>24</v>
      </c>
      <c r="K735" s="75" t="s">
        <v>1534</v>
      </c>
      <c r="L735" s="75" t="s">
        <v>24</v>
      </c>
      <c r="M735" s="77">
        <v>0</v>
      </c>
      <c r="N735" s="78">
        <v>233</v>
      </c>
      <c r="O735" s="79">
        <v>233</v>
      </c>
      <c r="P735" s="80">
        <f t="shared" si="106"/>
        <v>0</v>
      </c>
      <c r="Q735" s="81">
        <f t="shared" si="101"/>
        <v>100</v>
      </c>
    </row>
    <row r="736" spans="1:18" s="1" customFormat="1" ht="13.5" outlineLevel="1" x14ac:dyDescent="0.25">
      <c r="A736" s="110">
        <f t="shared" si="97"/>
        <v>733</v>
      </c>
      <c r="B736" s="75" t="s">
        <v>1535</v>
      </c>
      <c r="C736" s="76" t="s">
        <v>766</v>
      </c>
      <c r="D736" s="76" t="s">
        <v>593</v>
      </c>
      <c r="E736" s="76" t="s">
        <v>24</v>
      </c>
      <c r="F736" s="76" t="s">
        <v>821</v>
      </c>
      <c r="G736" s="76" t="s">
        <v>691</v>
      </c>
      <c r="H736" s="76" t="s">
        <v>1510</v>
      </c>
      <c r="I736" s="76" t="s">
        <v>24</v>
      </c>
      <c r="J736" s="76" t="s">
        <v>24</v>
      </c>
      <c r="K736" s="75" t="s">
        <v>1536</v>
      </c>
      <c r="L736" s="75" t="s">
        <v>24</v>
      </c>
      <c r="M736" s="77">
        <v>0</v>
      </c>
      <c r="N736" s="78">
        <v>202</v>
      </c>
      <c r="O736" s="79">
        <v>202</v>
      </c>
      <c r="P736" s="80">
        <f t="shared" si="106"/>
        <v>0</v>
      </c>
      <c r="Q736" s="81">
        <f t="shared" si="101"/>
        <v>100</v>
      </c>
    </row>
    <row r="737" spans="1:17" s="1" customFormat="1" ht="13.5" outlineLevel="1" x14ac:dyDescent="0.25">
      <c r="A737" s="110">
        <f t="shared" si="97"/>
        <v>734</v>
      </c>
      <c r="B737" s="75" t="s">
        <v>1537</v>
      </c>
      <c r="C737" s="76" t="s">
        <v>766</v>
      </c>
      <c r="D737" s="76" t="s">
        <v>593</v>
      </c>
      <c r="E737" s="76" t="s">
        <v>24</v>
      </c>
      <c r="F737" s="76" t="s">
        <v>821</v>
      </c>
      <c r="G737" s="76" t="s">
        <v>691</v>
      </c>
      <c r="H737" s="76" t="s">
        <v>1510</v>
      </c>
      <c r="I737" s="76" t="s">
        <v>24</v>
      </c>
      <c r="J737" s="76" t="s">
        <v>24</v>
      </c>
      <c r="K737" s="75" t="s">
        <v>1538</v>
      </c>
      <c r="L737" s="75" t="s">
        <v>24</v>
      </c>
      <c r="M737" s="77">
        <v>0</v>
      </c>
      <c r="N737" s="78">
        <v>300</v>
      </c>
      <c r="O737" s="79">
        <v>300</v>
      </c>
      <c r="P737" s="80">
        <f t="shared" si="106"/>
        <v>0</v>
      </c>
      <c r="Q737" s="81">
        <f t="shared" si="101"/>
        <v>100</v>
      </c>
    </row>
    <row r="738" spans="1:17" s="1" customFormat="1" ht="27" outlineLevel="1" x14ac:dyDescent="0.25">
      <c r="A738" s="111">
        <f t="shared" si="97"/>
        <v>735</v>
      </c>
      <c r="B738" s="82" t="s">
        <v>1539</v>
      </c>
      <c r="C738" s="76" t="s">
        <v>766</v>
      </c>
      <c r="D738" s="76" t="s">
        <v>593</v>
      </c>
      <c r="E738" s="76" t="s">
        <v>24</v>
      </c>
      <c r="F738" s="76" t="s">
        <v>821</v>
      </c>
      <c r="G738" s="76" t="s">
        <v>691</v>
      </c>
      <c r="H738" s="76" t="s">
        <v>1510</v>
      </c>
      <c r="I738" s="76" t="s">
        <v>24</v>
      </c>
      <c r="J738" s="76" t="s">
        <v>24</v>
      </c>
      <c r="K738" s="75" t="s">
        <v>1540</v>
      </c>
      <c r="L738" s="75" t="s">
        <v>24</v>
      </c>
      <c r="M738" s="77">
        <v>0</v>
      </c>
      <c r="N738" s="78">
        <v>300</v>
      </c>
      <c r="O738" s="79">
        <v>300</v>
      </c>
      <c r="P738" s="80">
        <f t="shared" si="106"/>
        <v>0</v>
      </c>
      <c r="Q738" s="81">
        <f t="shared" si="101"/>
        <v>100</v>
      </c>
    </row>
    <row r="739" spans="1:17" s="1" customFormat="1" ht="13.5" outlineLevel="1" x14ac:dyDescent="0.25">
      <c r="A739" s="110">
        <f t="shared" si="97"/>
        <v>736</v>
      </c>
      <c r="B739" s="75" t="s">
        <v>1541</v>
      </c>
      <c r="C739" s="76" t="s">
        <v>766</v>
      </c>
      <c r="D739" s="76" t="s">
        <v>593</v>
      </c>
      <c r="E739" s="76" t="s">
        <v>24</v>
      </c>
      <c r="F739" s="76" t="s">
        <v>821</v>
      </c>
      <c r="G739" s="76" t="s">
        <v>691</v>
      </c>
      <c r="H739" s="76" t="s">
        <v>1510</v>
      </c>
      <c r="I739" s="76" t="s">
        <v>24</v>
      </c>
      <c r="J739" s="76" t="s">
        <v>24</v>
      </c>
      <c r="K739" s="75" t="s">
        <v>1542</v>
      </c>
      <c r="L739" s="75" t="s">
        <v>24</v>
      </c>
      <c r="M739" s="77">
        <v>0</v>
      </c>
      <c r="N739" s="78">
        <v>62</v>
      </c>
      <c r="O739" s="79">
        <v>62</v>
      </c>
      <c r="P739" s="80">
        <f t="shared" si="106"/>
        <v>0</v>
      </c>
      <c r="Q739" s="81">
        <f t="shared" si="101"/>
        <v>100</v>
      </c>
    </row>
    <row r="740" spans="1:17" s="1" customFormat="1" ht="13.5" outlineLevel="1" x14ac:dyDescent="0.25">
      <c r="A740" s="110">
        <f t="shared" si="97"/>
        <v>737</v>
      </c>
      <c r="B740" s="75" t="s">
        <v>1543</v>
      </c>
      <c r="C740" s="76" t="s">
        <v>766</v>
      </c>
      <c r="D740" s="76" t="s">
        <v>593</v>
      </c>
      <c r="E740" s="76" t="s">
        <v>24</v>
      </c>
      <c r="F740" s="76" t="s">
        <v>821</v>
      </c>
      <c r="G740" s="76" t="s">
        <v>691</v>
      </c>
      <c r="H740" s="76" t="s">
        <v>1510</v>
      </c>
      <c r="I740" s="76" t="s">
        <v>24</v>
      </c>
      <c r="J740" s="76" t="s">
        <v>24</v>
      </c>
      <c r="K740" s="75" t="s">
        <v>1544</v>
      </c>
      <c r="L740" s="75" t="s">
        <v>24</v>
      </c>
      <c r="M740" s="77">
        <v>0</v>
      </c>
      <c r="N740" s="78">
        <v>14</v>
      </c>
      <c r="O740" s="79">
        <v>14</v>
      </c>
      <c r="P740" s="80">
        <f t="shared" si="106"/>
        <v>0</v>
      </c>
      <c r="Q740" s="81">
        <f t="shared" si="101"/>
        <v>100</v>
      </c>
    </row>
    <row r="741" spans="1:17" s="1" customFormat="1" ht="13.5" outlineLevel="1" x14ac:dyDescent="0.25">
      <c r="A741" s="110">
        <f t="shared" si="97"/>
        <v>738</v>
      </c>
      <c r="B741" s="75" t="s">
        <v>1545</v>
      </c>
      <c r="C741" s="76" t="s">
        <v>766</v>
      </c>
      <c r="D741" s="76" t="s">
        <v>593</v>
      </c>
      <c r="E741" s="76" t="s">
        <v>24</v>
      </c>
      <c r="F741" s="76" t="s">
        <v>821</v>
      </c>
      <c r="G741" s="76" t="s">
        <v>691</v>
      </c>
      <c r="H741" s="76" t="s">
        <v>1510</v>
      </c>
      <c r="I741" s="76" t="s">
        <v>24</v>
      </c>
      <c r="J741" s="76" t="s">
        <v>24</v>
      </c>
      <c r="K741" s="75" t="s">
        <v>1546</v>
      </c>
      <c r="L741" s="75" t="s">
        <v>24</v>
      </c>
      <c r="M741" s="77">
        <v>0</v>
      </c>
      <c r="N741" s="78">
        <v>300</v>
      </c>
      <c r="O741" s="79">
        <v>300</v>
      </c>
      <c r="P741" s="80">
        <f t="shared" si="106"/>
        <v>0</v>
      </c>
      <c r="Q741" s="81">
        <f t="shared" si="101"/>
        <v>100</v>
      </c>
    </row>
    <row r="742" spans="1:17" s="1" customFormat="1" ht="13.5" outlineLevel="1" x14ac:dyDescent="0.25">
      <c r="A742" s="110">
        <f t="shared" si="97"/>
        <v>739</v>
      </c>
      <c r="B742" s="75" t="s">
        <v>1547</v>
      </c>
      <c r="C742" s="76" t="s">
        <v>766</v>
      </c>
      <c r="D742" s="76" t="s">
        <v>593</v>
      </c>
      <c r="E742" s="76" t="s">
        <v>24</v>
      </c>
      <c r="F742" s="76" t="s">
        <v>821</v>
      </c>
      <c r="G742" s="76" t="s">
        <v>691</v>
      </c>
      <c r="H742" s="76" t="s">
        <v>1510</v>
      </c>
      <c r="I742" s="76" t="s">
        <v>24</v>
      </c>
      <c r="J742" s="76" t="s">
        <v>24</v>
      </c>
      <c r="K742" s="75" t="s">
        <v>1548</v>
      </c>
      <c r="L742" s="75" t="s">
        <v>24</v>
      </c>
      <c r="M742" s="77">
        <v>0</v>
      </c>
      <c r="N742" s="78">
        <v>41</v>
      </c>
      <c r="O742" s="79">
        <v>41</v>
      </c>
      <c r="P742" s="80">
        <f t="shared" si="106"/>
        <v>0</v>
      </c>
      <c r="Q742" s="81">
        <f t="shared" si="101"/>
        <v>100</v>
      </c>
    </row>
    <row r="743" spans="1:17" s="1" customFormat="1" ht="27" outlineLevel="1" x14ac:dyDescent="0.25">
      <c r="A743" s="111">
        <f t="shared" si="97"/>
        <v>740</v>
      </c>
      <c r="B743" s="82" t="s">
        <v>1549</v>
      </c>
      <c r="C743" s="76" t="s">
        <v>766</v>
      </c>
      <c r="D743" s="76" t="s">
        <v>593</v>
      </c>
      <c r="E743" s="76" t="s">
        <v>24</v>
      </c>
      <c r="F743" s="76" t="s">
        <v>821</v>
      </c>
      <c r="G743" s="76" t="s">
        <v>691</v>
      </c>
      <c r="H743" s="76" t="s">
        <v>1510</v>
      </c>
      <c r="I743" s="76" t="s">
        <v>24</v>
      </c>
      <c r="J743" s="76" t="s">
        <v>24</v>
      </c>
      <c r="K743" s="75" t="s">
        <v>1550</v>
      </c>
      <c r="L743" s="75" t="s">
        <v>24</v>
      </c>
      <c r="M743" s="77">
        <v>0</v>
      </c>
      <c r="N743" s="78">
        <v>294</v>
      </c>
      <c r="O743" s="79">
        <v>294</v>
      </c>
      <c r="P743" s="80">
        <f t="shared" si="106"/>
        <v>0</v>
      </c>
      <c r="Q743" s="81">
        <f t="shared" si="101"/>
        <v>100</v>
      </c>
    </row>
    <row r="744" spans="1:17" s="1" customFormat="1" ht="27" outlineLevel="1" x14ac:dyDescent="0.25">
      <c r="A744" s="111">
        <f t="shared" si="97"/>
        <v>741</v>
      </c>
      <c r="B744" s="82" t="s">
        <v>1551</v>
      </c>
      <c r="C744" s="76" t="s">
        <v>766</v>
      </c>
      <c r="D744" s="76" t="s">
        <v>593</v>
      </c>
      <c r="E744" s="76" t="s">
        <v>24</v>
      </c>
      <c r="F744" s="76" t="s">
        <v>821</v>
      </c>
      <c r="G744" s="76" t="s">
        <v>691</v>
      </c>
      <c r="H744" s="76" t="s">
        <v>1510</v>
      </c>
      <c r="I744" s="76" t="s">
        <v>24</v>
      </c>
      <c r="J744" s="76" t="s">
        <v>24</v>
      </c>
      <c r="K744" s="75" t="s">
        <v>1552</v>
      </c>
      <c r="L744" s="75" t="s">
        <v>24</v>
      </c>
      <c r="M744" s="77">
        <v>0</v>
      </c>
      <c r="N744" s="78">
        <v>96</v>
      </c>
      <c r="O744" s="79">
        <v>96</v>
      </c>
      <c r="P744" s="80">
        <f t="shared" si="106"/>
        <v>0</v>
      </c>
      <c r="Q744" s="81">
        <f t="shared" si="101"/>
        <v>100</v>
      </c>
    </row>
    <row r="745" spans="1:17" s="1" customFormat="1" ht="13.5" outlineLevel="1" x14ac:dyDescent="0.25">
      <c r="A745" s="110">
        <f t="shared" si="97"/>
        <v>742</v>
      </c>
      <c r="B745" s="75" t="s">
        <v>1553</v>
      </c>
      <c r="C745" s="76" t="s">
        <v>766</v>
      </c>
      <c r="D745" s="76" t="s">
        <v>593</v>
      </c>
      <c r="E745" s="76" t="s">
        <v>24</v>
      </c>
      <c r="F745" s="76" t="s">
        <v>821</v>
      </c>
      <c r="G745" s="76" t="s">
        <v>691</v>
      </c>
      <c r="H745" s="76" t="s">
        <v>1510</v>
      </c>
      <c r="I745" s="76" t="s">
        <v>24</v>
      </c>
      <c r="J745" s="76" t="s">
        <v>24</v>
      </c>
      <c r="K745" s="75" t="s">
        <v>1554</v>
      </c>
      <c r="L745" s="75" t="s">
        <v>24</v>
      </c>
      <c r="M745" s="77">
        <v>0</v>
      </c>
      <c r="N745" s="78">
        <v>60</v>
      </c>
      <c r="O745" s="79">
        <v>60</v>
      </c>
      <c r="P745" s="80">
        <f t="shared" si="106"/>
        <v>0</v>
      </c>
      <c r="Q745" s="81">
        <f t="shared" si="101"/>
        <v>100</v>
      </c>
    </row>
    <row r="746" spans="1:17" s="1" customFormat="1" ht="13.5" outlineLevel="1" x14ac:dyDescent="0.25">
      <c r="A746" s="110">
        <f t="shared" si="97"/>
        <v>743</v>
      </c>
      <c r="B746" s="75" t="s">
        <v>1555</v>
      </c>
      <c r="C746" s="76" t="s">
        <v>766</v>
      </c>
      <c r="D746" s="76" t="s">
        <v>593</v>
      </c>
      <c r="E746" s="76" t="s">
        <v>24</v>
      </c>
      <c r="F746" s="76" t="s">
        <v>821</v>
      </c>
      <c r="G746" s="76" t="s">
        <v>691</v>
      </c>
      <c r="H746" s="76" t="s">
        <v>1510</v>
      </c>
      <c r="I746" s="76" t="s">
        <v>24</v>
      </c>
      <c r="J746" s="76" t="s">
        <v>24</v>
      </c>
      <c r="K746" s="75" t="s">
        <v>1556</v>
      </c>
      <c r="L746" s="75" t="s">
        <v>24</v>
      </c>
      <c r="M746" s="77">
        <v>0</v>
      </c>
      <c r="N746" s="78">
        <v>154</v>
      </c>
      <c r="O746" s="79">
        <v>154</v>
      </c>
      <c r="P746" s="80">
        <f t="shared" si="106"/>
        <v>0</v>
      </c>
      <c r="Q746" s="81">
        <f t="shared" si="101"/>
        <v>100</v>
      </c>
    </row>
    <row r="747" spans="1:17" s="1" customFormat="1" ht="13.5" outlineLevel="1" x14ac:dyDescent="0.25">
      <c r="A747" s="110">
        <f t="shared" si="97"/>
        <v>744</v>
      </c>
      <c r="B747" s="75" t="s">
        <v>1557</v>
      </c>
      <c r="C747" s="76" t="s">
        <v>766</v>
      </c>
      <c r="D747" s="76" t="s">
        <v>593</v>
      </c>
      <c r="E747" s="76" t="s">
        <v>24</v>
      </c>
      <c r="F747" s="76" t="s">
        <v>821</v>
      </c>
      <c r="G747" s="76" t="s">
        <v>691</v>
      </c>
      <c r="H747" s="76" t="s">
        <v>1510</v>
      </c>
      <c r="I747" s="76" t="s">
        <v>24</v>
      </c>
      <c r="J747" s="76" t="s">
        <v>24</v>
      </c>
      <c r="K747" s="75" t="s">
        <v>1558</v>
      </c>
      <c r="L747" s="75" t="s">
        <v>24</v>
      </c>
      <c r="M747" s="77">
        <v>0</v>
      </c>
      <c r="N747" s="78">
        <v>80</v>
      </c>
      <c r="O747" s="79">
        <v>80</v>
      </c>
      <c r="P747" s="80">
        <f t="shared" si="106"/>
        <v>0</v>
      </c>
      <c r="Q747" s="81">
        <f t="shared" si="101"/>
        <v>100</v>
      </c>
    </row>
    <row r="748" spans="1:17" s="1" customFormat="1" ht="27" outlineLevel="1" x14ac:dyDescent="0.25">
      <c r="A748" s="111">
        <f t="shared" si="97"/>
        <v>745</v>
      </c>
      <c r="B748" s="82" t="s">
        <v>1559</v>
      </c>
      <c r="C748" s="76" t="s">
        <v>766</v>
      </c>
      <c r="D748" s="76" t="s">
        <v>593</v>
      </c>
      <c r="E748" s="76" t="s">
        <v>24</v>
      </c>
      <c r="F748" s="76" t="s">
        <v>821</v>
      </c>
      <c r="G748" s="76" t="s">
        <v>691</v>
      </c>
      <c r="H748" s="76" t="s">
        <v>1510</v>
      </c>
      <c r="I748" s="76" t="s">
        <v>24</v>
      </c>
      <c r="J748" s="76" t="s">
        <v>24</v>
      </c>
      <c r="K748" s="75" t="s">
        <v>1560</v>
      </c>
      <c r="L748" s="75" t="s">
        <v>24</v>
      </c>
      <c r="M748" s="77">
        <v>0</v>
      </c>
      <c r="N748" s="78">
        <v>27</v>
      </c>
      <c r="O748" s="79">
        <v>27</v>
      </c>
      <c r="P748" s="80">
        <f t="shared" si="106"/>
        <v>0</v>
      </c>
      <c r="Q748" s="81">
        <f t="shared" si="101"/>
        <v>100</v>
      </c>
    </row>
    <row r="749" spans="1:17" s="1" customFormat="1" ht="27" outlineLevel="1" x14ac:dyDescent="0.25">
      <c r="A749" s="111">
        <f t="shared" si="97"/>
        <v>746</v>
      </c>
      <c r="B749" s="82" t="s">
        <v>1561</v>
      </c>
      <c r="C749" s="76" t="s">
        <v>766</v>
      </c>
      <c r="D749" s="76" t="s">
        <v>593</v>
      </c>
      <c r="E749" s="76" t="s">
        <v>24</v>
      </c>
      <c r="F749" s="76" t="s">
        <v>821</v>
      </c>
      <c r="G749" s="76" t="s">
        <v>691</v>
      </c>
      <c r="H749" s="76" t="s">
        <v>1510</v>
      </c>
      <c r="I749" s="76" t="s">
        <v>24</v>
      </c>
      <c r="J749" s="76" t="s">
        <v>24</v>
      </c>
      <c r="K749" s="75" t="s">
        <v>1562</v>
      </c>
      <c r="L749" s="75" t="s">
        <v>24</v>
      </c>
      <c r="M749" s="77">
        <v>0</v>
      </c>
      <c r="N749" s="78">
        <v>299</v>
      </c>
      <c r="O749" s="79">
        <v>299</v>
      </c>
      <c r="P749" s="80">
        <f t="shared" si="106"/>
        <v>0</v>
      </c>
      <c r="Q749" s="81">
        <f t="shared" si="101"/>
        <v>100</v>
      </c>
    </row>
    <row r="750" spans="1:17" s="1" customFormat="1" ht="13.5" outlineLevel="1" x14ac:dyDescent="0.25">
      <c r="A750" s="110">
        <f t="shared" si="97"/>
        <v>747</v>
      </c>
      <c r="B750" s="75" t="s">
        <v>1563</v>
      </c>
      <c r="C750" s="76" t="s">
        <v>766</v>
      </c>
      <c r="D750" s="76" t="s">
        <v>593</v>
      </c>
      <c r="E750" s="76" t="s">
        <v>24</v>
      </c>
      <c r="F750" s="76" t="s">
        <v>821</v>
      </c>
      <c r="G750" s="76" t="s">
        <v>691</v>
      </c>
      <c r="H750" s="76" t="s">
        <v>1510</v>
      </c>
      <c r="I750" s="76" t="s">
        <v>24</v>
      </c>
      <c r="J750" s="76" t="s">
        <v>24</v>
      </c>
      <c r="K750" s="75" t="s">
        <v>1564</v>
      </c>
      <c r="L750" s="75" t="s">
        <v>24</v>
      </c>
      <c r="M750" s="77">
        <v>0</v>
      </c>
      <c r="N750" s="78">
        <v>300</v>
      </c>
      <c r="O750" s="79">
        <v>300</v>
      </c>
      <c r="P750" s="80">
        <f t="shared" si="106"/>
        <v>0</v>
      </c>
      <c r="Q750" s="81">
        <f t="shared" si="101"/>
        <v>100</v>
      </c>
    </row>
    <row r="751" spans="1:17" s="1" customFormat="1" ht="27" outlineLevel="1" x14ac:dyDescent="0.25">
      <c r="A751" s="111">
        <f t="shared" si="97"/>
        <v>748</v>
      </c>
      <c r="B751" s="82" t="s">
        <v>1565</v>
      </c>
      <c r="C751" s="76" t="s">
        <v>766</v>
      </c>
      <c r="D751" s="76" t="s">
        <v>593</v>
      </c>
      <c r="E751" s="76" t="s">
        <v>24</v>
      </c>
      <c r="F751" s="76" t="s">
        <v>821</v>
      </c>
      <c r="G751" s="76" t="s">
        <v>691</v>
      </c>
      <c r="H751" s="76" t="s">
        <v>1510</v>
      </c>
      <c r="I751" s="76" t="s">
        <v>24</v>
      </c>
      <c r="J751" s="76" t="s">
        <v>24</v>
      </c>
      <c r="K751" s="75" t="s">
        <v>1566</v>
      </c>
      <c r="L751" s="75" t="s">
        <v>24</v>
      </c>
      <c r="M751" s="77">
        <v>0</v>
      </c>
      <c r="N751" s="78">
        <v>300</v>
      </c>
      <c r="O751" s="79">
        <v>300</v>
      </c>
      <c r="P751" s="80">
        <f t="shared" si="106"/>
        <v>0</v>
      </c>
      <c r="Q751" s="81">
        <f t="shared" si="101"/>
        <v>100</v>
      </c>
    </row>
    <row r="752" spans="1:17" s="1" customFormat="1" ht="27" outlineLevel="1" x14ac:dyDescent="0.25">
      <c r="A752" s="111">
        <f t="shared" si="97"/>
        <v>749</v>
      </c>
      <c r="B752" s="82" t="s">
        <v>1567</v>
      </c>
      <c r="C752" s="76" t="s">
        <v>766</v>
      </c>
      <c r="D752" s="76" t="s">
        <v>593</v>
      </c>
      <c r="E752" s="76" t="s">
        <v>24</v>
      </c>
      <c r="F752" s="76" t="s">
        <v>821</v>
      </c>
      <c r="G752" s="76" t="s">
        <v>691</v>
      </c>
      <c r="H752" s="76" t="s">
        <v>1510</v>
      </c>
      <c r="I752" s="76" t="s">
        <v>24</v>
      </c>
      <c r="J752" s="76" t="s">
        <v>24</v>
      </c>
      <c r="K752" s="75" t="s">
        <v>1568</v>
      </c>
      <c r="L752" s="75" t="s">
        <v>24</v>
      </c>
      <c r="M752" s="77">
        <v>0</v>
      </c>
      <c r="N752" s="78">
        <v>33</v>
      </c>
      <c r="O752" s="79">
        <v>33</v>
      </c>
      <c r="P752" s="80">
        <f t="shared" si="106"/>
        <v>0</v>
      </c>
      <c r="Q752" s="81">
        <f t="shared" si="101"/>
        <v>100</v>
      </c>
    </row>
    <row r="753" spans="1:17" s="1" customFormat="1" ht="13.5" outlineLevel="1" x14ac:dyDescent="0.25">
      <c r="A753" s="110">
        <f t="shared" si="97"/>
        <v>750</v>
      </c>
      <c r="B753" s="75" t="s">
        <v>1569</v>
      </c>
      <c r="C753" s="76" t="s">
        <v>766</v>
      </c>
      <c r="D753" s="76" t="s">
        <v>593</v>
      </c>
      <c r="E753" s="76" t="s">
        <v>24</v>
      </c>
      <c r="F753" s="76" t="s">
        <v>821</v>
      </c>
      <c r="G753" s="76" t="s">
        <v>691</v>
      </c>
      <c r="H753" s="76" t="s">
        <v>1510</v>
      </c>
      <c r="I753" s="76" t="s">
        <v>24</v>
      </c>
      <c r="J753" s="76" t="s">
        <v>24</v>
      </c>
      <c r="K753" s="75" t="s">
        <v>1570</v>
      </c>
      <c r="L753" s="75" t="s">
        <v>24</v>
      </c>
      <c r="M753" s="77">
        <v>0</v>
      </c>
      <c r="N753" s="78">
        <v>300</v>
      </c>
      <c r="O753" s="79">
        <v>300</v>
      </c>
      <c r="P753" s="80">
        <f t="shared" si="106"/>
        <v>0</v>
      </c>
      <c r="Q753" s="81">
        <f t="shared" si="101"/>
        <v>100</v>
      </c>
    </row>
    <row r="754" spans="1:17" s="1" customFormat="1" ht="27" outlineLevel="1" x14ac:dyDescent="0.25">
      <c r="A754" s="111">
        <f t="shared" si="97"/>
        <v>751</v>
      </c>
      <c r="B754" s="82" t="s">
        <v>1571</v>
      </c>
      <c r="C754" s="76" t="s">
        <v>766</v>
      </c>
      <c r="D754" s="76" t="s">
        <v>593</v>
      </c>
      <c r="E754" s="76" t="s">
        <v>24</v>
      </c>
      <c r="F754" s="76" t="s">
        <v>821</v>
      </c>
      <c r="G754" s="76" t="s">
        <v>691</v>
      </c>
      <c r="H754" s="76" t="s">
        <v>1510</v>
      </c>
      <c r="I754" s="76" t="s">
        <v>24</v>
      </c>
      <c r="J754" s="76" t="s">
        <v>24</v>
      </c>
      <c r="K754" s="75" t="s">
        <v>1572</v>
      </c>
      <c r="L754" s="75" t="s">
        <v>24</v>
      </c>
      <c r="M754" s="77">
        <v>0</v>
      </c>
      <c r="N754" s="78">
        <v>220</v>
      </c>
      <c r="O754" s="79">
        <v>220</v>
      </c>
      <c r="P754" s="80">
        <f t="shared" si="106"/>
        <v>0</v>
      </c>
      <c r="Q754" s="81">
        <f t="shared" si="101"/>
        <v>100</v>
      </c>
    </row>
    <row r="755" spans="1:17" s="1" customFormat="1" ht="27" outlineLevel="1" x14ac:dyDescent="0.25">
      <c r="A755" s="111">
        <f t="shared" si="97"/>
        <v>752</v>
      </c>
      <c r="B755" s="82" t="s">
        <v>1573</v>
      </c>
      <c r="C755" s="76" t="s">
        <v>766</v>
      </c>
      <c r="D755" s="76" t="s">
        <v>593</v>
      </c>
      <c r="E755" s="76" t="s">
        <v>24</v>
      </c>
      <c r="F755" s="76" t="s">
        <v>821</v>
      </c>
      <c r="G755" s="76" t="s">
        <v>691</v>
      </c>
      <c r="H755" s="76" t="s">
        <v>1510</v>
      </c>
      <c r="I755" s="76" t="s">
        <v>24</v>
      </c>
      <c r="J755" s="76" t="s">
        <v>24</v>
      </c>
      <c r="K755" s="75" t="s">
        <v>1574</v>
      </c>
      <c r="L755" s="75" t="s">
        <v>24</v>
      </c>
      <c r="M755" s="77">
        <v>0</v>
      </c>
      <c r="N755" s="78">
        <v>300</v>
      </c>
      <c r="O755" s="79">
        <v>300</v>
      </c>
      <c r="P755" s="80">
        <f t="shared" si="106"/>
        <v>0</v>
      </c>
      <c r="Q755" s="81">
        <f t="shared" si="101"/>
        <v>100</v>
      </c>
    </row>
    <row r="756" spans="1:17" s="1" customFormat="1" ht="27" outlineLevel="1" x14ac:dyDescent="0.25">
      <c r="A756" s="111">
        <f t="shared" si="97"/>
        <v>753</v>
      </c>
      <c r="B756" s="82" t="s">
        <v>1575</v>
      </c>
      <c r="C756" s="76" t="s">
        <v>766</v>
      </c>
      <c r="D756" s="76" t="s">
        <v>593</v>
      </c>
      <c r="E756" s="76" t="s">
        <v>24</v>
      </c>
      <c r="F756" s="76" t="s">
        <v>821</v>
      </c>
      <c r="G756" s="76" t="s">
        <v>691</v>
      </c>
      <c r="H756" s="76" t="s">
        <v>1510</v>
      </c>
      <c r="I756" s="76" t="s">
        <v>24</v>
      </c>
      <c r="J756" s="76" t="s">
        <v>24</v>
      </c>
      <c r="K756" s="75" t="s">
        <v>1576</v>
      </c>
      <c r="L756" s="75" t="s">
        <v>24</v>
      </c>
      <c r="M756" s="77">
        <v>0</v>
      </c>
      <c r="N756" s="78">
        <v>300</v>
      </c>
      <c r="O756" s="79">
        <v>300</v>
      </c>
      <c r="P756" s="80">
        <f t="shared" si="106"/>
        <v>0</v>
      </c>
      <c r="Q756" s="81">
        <f t="shared" si="101"/>
        <v>100</v>
      </c>
    </row>
    <row r="757" spans="1:17" s="1" customFormat="1" ht="27" outlineLevel="1" x14ac:dyDescent="0.25">
      <c r="A757" s="111">
        <f t="shared" si="97"/>
        <v>754</v>
      </c>
      <c r="B757" s="82" t="s">
        <v>1577</v>
      </c>
      <c r="C757" s="76" t="s">
        <v>766</v>
      </c>
      <c r="D757" s="76" t="s">
        <v>593</v>
      </c>
      <c r="E757" s="76" t="s">
        <v>24</v>
      </c>
      <c r="F757" s="76" t="s">
        <v>821</v>
      </c>
      <c r="G757" s="76" t="s">
        <v>691</v>
      </c>
      <c r="H757" s="76" t="s">
        <v>1510</v>
      </c>
      <c r="I757" s="76" t="s">
        <v>24</v>
      </c>
      <c r="J757" s="76" t="s">
        <v>24</v>
      </c>
      <c r="K757" s="75" t="s">
        <v>1578</v>
      </c>
      <c r="L757" s="75" t="s">
        <v>24</v>
      </c>
      <c r="M757" s="77">
        <v>0</v>
      </c>
      <c r="N757" s="78">
        <v>279</v>
      </c>
      <c r="O757" s="79">
        <v>279</v>
      </c>
      <c r="P757" s="80">
        <f t="shared" si="106"/>
        <v>0</v>
      </c>
      <c r="Q757" s="81">
        <f t="shared" si="101"/>
        <v>100</v>
      </c>
    </row>
    <row r="758" spans="1:17" s="1" customFormat="1" ht="13.5" outlineLevel="1" x14ac:dyDescent="0.25">
      <c r="A758" s="110">
        <f t="shared" si="97"/>
        <v>755</v>
      </c>
      <c r="B758" s="75" t="s">
        <v>1579</v>
      </c>
      <c r="C758" s="76" t="s">
        <v>766</v>
      </c>
      <c r="D758" s="76" t="s">
        <v>593</v>
      </c>
      <c r="E758" s="76" t="s">
        <v>24</v>
      </c>
      <c r="F758" s="76" t="s">
        <v>821</v>
      </c>
      <c r="G758" s="76" t="s">
        <v>691</v>
      </c>
      <c r="H758" s="76" t="s">
        <v>1510</v>
      </c>
      <c r="I758" s="76" t="s">
        <v>24</v>
      </c>
      <c r="J758" s="76" t="s">
        <v>24</v>
      </c>
      <c r="K758" s="75" t="s">
        <v>1580</v>
      </c>
      <c r="L758" s="75" t="s">
        <v>24</v>
      </c>
      <c r="M758" s="77">
        <v>0</v>
      </c>
      <c r="N758" s="78">
        <v>178</v>
      </c>
      <c r="O758" s="79">
        <v>178</v>
      </c>
      <c r="P758" s="80">
        <f t="shared" si="106"/>
        <v>0</v>
      </c>
      <c r="Q758" s="81">
        <f t="shared" si="101"/>
        <v>100</v>
      </c>
    </row>
    <row r="759" spans="1:17" s="1" customFormat="1" ht="13.5" outlineLevel="1" x14ac:dyDescent="0.25">
      <c r="A759" s="110">
        <f t="shared" si="97"/>
        <v>756</v>
      </c>
      <c r="B759" s="75" t="s">
        <v>1581</v>
      </c>
      <c r="C759" s="76" t="s">
        <v>766</v>
      </c>
      <c r="D759" s="76" t="s">
        <v>593</v>
      </c>
      <c r="E759" s="76" t="s">
        <v>24</v>
      </c>
      <c r="F759" s="76" t="s">
        <v>821</v>
      </c>
      <c r="G759" s="76" t="s">
        <v>691</v>
      </c>
      <c r="H759" s="76" t="s">
        <v>1510</v>
      </c>
      <c r="I759" s="76" t="s">
        <v>24</v>
      </c>
      <c r="J759" s="76" t="s">
        <v>24</v>
      </c>
      <c r="K759" s="75" t="s">
        <v>1582</v>
      </c>
      <c r="L759" s="75" t="s">
        <v>24</v>
      </c>
      <c r="M759" s="77">
        <v>0</v>
      </c>
      <c r="N759" s="78">
        <v>300</v>
      </c>
      <c r="O759" s="79">
        <v>300</v>
      </c>
      <c r="P759" s="80">
        <f t="shared" si="106"/>
        <v>0</v>
      </c>
      <c r="Q759" s="81">
        <f t="shared" si="101"/>
        <v>100</v>
      </c>
    </row>
    <row r="760" spans="1:17" s="1" customFormat="1" ht="27" outlineLevel="1" x14ac:dyDescent="0.25">
      <c r="A760" s="111">
        <f t="shared" si="97"/>
        <v>757</v>
      </c>
      <c r="B760" s="82" t="s">
        <v>1583</v>
      </c>
      <c r="C760" s="76" t="s">
        <v>766</v>
      </c>
      <c r="D760" s="76" t="s">
        <v>593</v>
      </c>
      <c r="E760" s="76" t="s">
        <v>24</v>
      </c>
      <c r="F760" s="76" t="s">
        <v>821</v>
      </c>
      <c r="G760" s="76" t="s">
        <v>691</v>
      </c>
      <c r="H760" s="76" t="s">
        <v>1510</v>
      </c>
      <c r="I760" s="76" t="s">
        <v>24</v>
      </c>
      <c r="J760" s="76" t="s">
        <v>24</v>
      </c>
      <c r="K760" s="75" t="s">
        <v>1584</v>
      </c>
      <c r="L760" s="75" t="s">
        <v>24</v>
      </c>
      <c r="M760" s="77">
        <v>0</v>
      </c>
      <c r="N760" s="78">
        <v>300</v>
      </c>
      <c r="O760" s="79">
        <v>300</v>
      </c>
      <c r="P760" s="80">
        <f t="shared" si="106"/>
        <v>0</v>
      </c>
      <c r="Q760" s="81">
        <f t="shared" si="101"/>
        <v>100</v>
      </c>
    </row>
    <row r="761" spans="1:17" s="1" customFormat="1" ht="27" outlineLevel="1" x14ac:dyDescent="0.25">
      <c r="A761" s="111">
        <f t="shared" si="97"/>
        <v>758</v>
      </c>
      <c r="B761" s="82" t="s">
        <v>1585</v>
      </c>
      <c r="C761" s="76" t="s">
        <v>766</v>
      </c>
      <c r="D761" s="76" t="s">
        <v>593</v>
      </c>
      <c r="E761" s="76" t="s">
        <v>24</v>
      </c>
      <c r="F761" s="76" t="s">
        <v>821</v>
      </c>
      <c r="G761" s="76" t="s">
        <v>691</v>
      </c>
      <c r="H761" s="76" t="s">
        <v>1510</v>
      </c>
      <c r="I761" s="76" t="s">
        <v>24</v>
      </c>
      <c r="J761" s="76" t="s">
        <v>24</v>
      </c>
      <c r="K761" s="75" t="s">
        <v>1586</v>
      </c>
      <c r="L761" s="75" t="s">
        <v>24</v>
      </c>
      <c r="M761" s="77">
        <v>0</v>
      </c>
      <c r="N761" s="78">
        <v>240</v>
      </c>
      <c r="O761" s="79">
        <v>240</v>
      </c>
      <c r="P761" s="80">
        <f t="shared" si="106"/>
        <v>0</v>
      </c>
      <c r="Q761" s="81">
        <f t="shared" si="101"/>
        <v>100</v>
      </c>
    </row>
    <row r="762" spans="1:17" s="1" customFormat="1" ht="13.5" outlineLevel="1" x14ac:dyDescent="0.25">
      <c r="A762" s="110">
        <f t="shared" si="97"/>
        <v>759</v>
      </c>
      <c r="B762" s="75" t="s">
        <v>1587</v>
      </c>
      <c r="C762" s="76" t="s">
        <v>766</v>
      </c>
      <c r="D762" s="76" t="s">
        <v>593</v>
      </c>
      <c r="E762" s="76" t="s">
        <v>24</v>
      </c>
      <c r="F762" s="76" t="s">
        <v>821</v>
      </c>
      <c r="G762" s="76" t="s">
        <v>691</v>
      </c>
      <c r="H762" s="76" t="s">
        <v>1510</v>
      </c>
      <c r="I762" s="76" t="s">
        <v>24</v>
      </c>
      <c r="J762" s="76" t="s">
        <v>24</v>
      </c>
      <c r="K762" s="75" t="s">
        <v>1588</v>
      </c>
      <c r="L762" s="75" t="s">
        <v>24</v>
      </c>
      <c r="M762" s="77">
        <v>0</v>
      </c>
      <c r="N762" s="78">
        <v>216</v>
      </c>
      <c r="O762" s="79">
        <v>216</v>
      </c>
      <c r="P762" s="80">
        <f t="shared" si="106"/>
        <v>0</v>
      </c>
      <c r="Q762" s="81">
        <f t="shared" si="101"/>
        <v>100</v>
      </c>
    </row>
    <row r="763" spans="1:17" s="1" customFormat="1" ht="27" outlineLevel="1" x14ac:dyDescent="0.25">
      <c r="A763" s="111">
        <f t="shared" si="97"/>
        <v>760</v>
      </c>
      <c r="B763" s="82" t="s">
        <v>1589</v>
      </c>
      <c r="C763" s="76" t="s">
        <v>766</v>
      </c>
      <c r="D763" s="76" t="s">
        <v>593</v>
      </c>
      <c r="E763" s="76" t="s">
        <v>24</v>
      </c>
      <c r="F763" s="76" t="s">
        <v>821</v>
      </c>
      <c r="G763" s="76" t="s">
        <v>691</v>
      </c>
      <c r="H763" s="76" t="s">
        <v>1510</v>
      </c>
      <c r="I763" s="76" t="s">
        <v>24</v>
      </c>
      <c r="J763" s="76" t="s">
        <v>24</v>
      </c>
      <c r="K763" s="75" t="s">
        <v>1590</v>
      </c>
      <c r="L763" s="75" t="s">
        <v>24</v>
      </c>
      <c r="M763" s="77">
        <v>0</v>
      </c>
      <c r="N763" s="78">
        <v>140</v>
      </c>
      <c r="O763" s="79">
        <v>140</v>
      </c>
      <c r="P763" s="80">
        <f t="shared" si="106"/>
        <v>0</v>
      </c>
      <c r="Q763" s="81">
        <f t="shared" si="101"/>
        <v>100</v>
      </c>
    </row>
    <row r="764" spans="1:17" s="1" customFormat="1" ht="27" outlineLevel="1" x14ac:dyDescent="0.25">
      <c r="A764" s="111">
        <f t="shared" si="97"/>
        <v>761</v>
      </c>
      <c r="B764" s="82" t="s">
        <v>1591</v>
      </c>
      <c r="C764" s="76" t="s">
        <v>766</v>
      </c>
      <c r="D764" s="76" t="s">
        <v>593</v>
      </c>
      <c r="E764" s="76" t="s">
        <v>24</v>
      </c>
      <c r="F764" s="76" t="s">
        <v>821</v>
      </c>
      <c r="G764" s="76" t="s">
        <v>691</v>
      </c>
      <c r="H764" s="76" t="s">
        <v>1510</v>
      </c>
      <c r="I764" s="76" t="s">
        <v>24</v>
      </c>
      <c r="J764" s="76" t="s">
        <v>24</v>
      </c>
      <c r="K764" s="75" t="s">
        <v>1592</v>
      </c>
      <c r="L764" s="75" t="s">
        <v>24</v>
      </c>
      <c r="M764" s="77">
        <v>0</v>
      </c>
      <c r="N764" s="78">
        <v>276</v>
      </c>
      <c r="O764" s="79">
        <v>276</v>
      </c>
      <c r="P764" s="80">
        <f t="shared" si="106"/>
        <v>0</v>
      </c>
      <c r="Q764" s="81">
        <f t="shared" si="101"/>
        <v>100</v>
      </c>
    </row>
    <row r="765" spans="1:17" s="1" customFormat="1" ht="27" outlineLevel="1" x14ac:dyDescent="0.25">
      <c r="A765" s="111">
        <f t="shared" si="97"/>
        <v>762</v>
      </c>
      <c r="B765" s="82" t="s">
        <v>1593</v>
      </c>
      <c r="C765" s="76" t="s">
        <v>766</v>
      </c>
      <c r="D765" s="76" t="s">
        <v>593</v>
      </c>
      <c r="E765" s="76" t="s">
        <v>24</v>
      </c>
      <c r="F765" s="76" t="s">
        <v>821</v>
      </c>
      <c r="G765" s="76" t="s">
        <v>691</v>
      </c>
      <c r="H765" s="76" t="s">
        <v>1510</v>
      </c>
      <c r="I765" s="76" t="s">
        <v>24</v>
      </c>
      <c r="J765" s="76" t="s">
        <v>24</v>
      </c>
      <c r="K765" s="75" t="s">
        <v>1594</v>
      </c>
      <c r="L765" s="75" t="s">
        <v>24</v>
      </c>
      <c r="M765" s="77">
        <v>0</v>
      </c>
      <c r="N765" s="78">
        <v>116</v>
      </c>
      <c r="O765" s="79">
        <v>116</v>
      </c>
      <c r="P765" s="80">
        <f t="shared" si="106"/>
        <v>0</v>
      </c>
      <c r="Q765" s="81">
        <f t="shared" si="101"/>
        <v>100</v>
      </c>
    </row>
    <row r="766" spans="1:17" s="1" customFormat="1" ht="27" outlineLevel="1" x14ac:dyDescent="0.25">
      <c r="A766" s="111">
        <f t="shared" si="97"/>
        <v>763</v>
      </c>
      <c r="B766" s="82" t="s">
        <v>1595</v>
      </c>
      <c r="C766" s="76" t="s">
        <v>766</v>
      </c>
      <c r="D766" s="76" t="s">
        <v>593</v>
      </c>
      <c r="E766" s="76" t="s">
        <v>24</v>
      </c>
      <c r="F766" s="76" t="s">
        <v>821</v>
      </c>
      <c r="G766" s="76" t="s">
        <v>691</v>
      </c>
      <c r="H766" s="76" t="s">
        <v>1510</v>
      </c>
      <c r="I766" s="76" t="s">
        <v>24</v>
      </c>
      <c r="J766" s="76" t="s">
        <v>24</v>
      </c>
      <c r="K766" s="75" t="s">
        <v>1596</v>
      </c>
      <c r="L766" s="75" t="s">
        <v>24</v>
      </c>
      <c r="M766" s="77">
        <v>0</v>
      </c>
      <c r="N766" s="78">
        <v>88</v>
      </c>
      <c r="O766" s="79">
        <v>88</v>
      </c>
      <c r="P766" s="80">
        <f t="shared" si="106"/>
        <v>0</v>
      </c>
      <c r="Q766" s="81">
        <f t="shared" si="101"/>
        <v>100</v>
      </c>
    </row>
    <row r="767" spans="1:17" s="1" customFormat="1" ht="27" outlineLevel="1" x14ac:dyDescent="0.25">
      <c r="A767" s="111">
        <f t="shared" si="97"/>
        <v>764</v>
      </c>
      <c r="B767" s="82" t="s">
        <v>1597</v>
      </c>
      <c r="C767" s="76" t="s">
        <v>766</v>
      </c>
      <c r="D767" s="76" t="s">
        <v>593</v>
      </c>
      <c r="E767" s="76" t="s">
        <v>24</v>
      </c>
      <c r="F767" s="76" t="s">
        <v>821</v>
      </c>
      <c r="G767" s="76" t="s">
        <v>691</v>
      </c>
      <c r="H767" s="76" t="s">
        <v>1510</v>
      </c>
      <c r="I767" s="76" t="s">
        <v>24</v>
      </c>
      <c r="J767" s="76" t="s">
        <v>24</v>
      </c>
      <c r="K767" s="75" t="s">
        <v>1598</v>
      </c>
      <c r="L767" s="75" t="s">
        <v>24</v>
      </c>
      <c r="M767" s="77">
        <v>0</v>
      </c>
      <c r="N767" s="78">
        <v>246</v>
      </c>
      <c r="O767" s="79">
        <v>246</v>
      </c>
      <c r="P767" s="80">
        <f t="shared" si="106"/>
        <v>0</v>
      </c>
      <c r="Q767" s="81">
        <f t="shared" si="101"/>
        <v>100</v>
      </c>
    </row>
    <row r="768" spans="1:17" s="1" customFormat="1" ht="13.5" outlineLevel="1" x14ac:dyDescent="0.25">
      <c r="A768" s="110">
        <f t="shared" si="97"/>
        <v>765</v>
      </c>
      <c r="B768" s="75" t="s">
        <v>1599</v>
      </c>
      <c r="C768" s="76" t="s">
        <v>766</v>
      </c>
      <c r="D768" s="76" t="s">
        <v>593</v>
      </c>
      <c r="E768" s="76" t="s">
        <v>24</v>
      </c>
      <c r="F768" s="76" t="s">
        <v>821</v>
      </c>
      <c r="G768" s="76" t="s">
        <v>691</v>
      </c>
      <c r="H768" s="76" t="s">
        <v>1510</v>
      </c>
      <c r="I768" s="76" t="s">
        <v>24</v>
      </c>
      <c r="J768" s="76" t="s">
        <v>24</v>
      </c>
      <c r="K768" s="75" t="s">
        <v>1600</v>
      </c>
      <c r="L768" s="75" t="s">
        <v>24</v>
      </c>
      <c r="M768" s="77">
        <v>0</v>
      </c>
      <c r="N768" s="78">
        <v>33</v>
      </c>
      <c r="O768" s="79">
        <v>33</v>
      </c>
      <c r="P768" s="80">
        <f t="shared" si="106"/>
        <v>0</v>
      </c>
      <c r="Q768" s="81">
        <f t="shared" si="101"/>
        <v>100</v>
      </c>
    </row>
    <row r="769" spans="1:17" s="1" customFormat="1" ht="13.5" outlineLevel="1" x14ac:dyDescent="0.25">
      <c r="A769" s="110">
        <f t="shared" si="97"/>
        <v>766</v>
      </c>
      <c r="B769" s="75" t="s">
        <v>1601</v>
      </c>
      <c r="C769" s="76" t="s">
        <v>766</v>
      </c>
      <c r="D769" s="76" t="s">
        <v>593</v>
      </c>
      <c r="E769" s="76" t="s">
        <v>24</v>
      </c>
      <c r="F769" s="76" t="s">
        <v>821</v>
      </c>
      <c r="G769" s="76" t="s">
        <v>691</v>
      </c>
      <c r="H769" s="76" t="s">
        <v>1510</v>
      </c>
      <c r="I769" s="76" t="s">
        <v>24</v>
      </c>
      <c r="J769" s="76" t="s">
        <v>24</v>
      </c>
      <c r="K769" s="75" t="s">
        <v>1602</v>
      </c>
      <c r="L769" s="75" t="s">
        <v>24</v>
      </c>
      <c r="M769" s="77">
        <v>0</v>
      </c>
      <c r="N769" s="78">
        <v>300</v>
      </c>
      <c r="O769" s="79">
        <v>300</v>
      </c>
      <c r="P769" s="80">
        <f t="shared" si="106"/>
        <v>0</v>
      </c>
      <c r="Q769" s="81">
        <f t="shared" si="101"/>
        <v>100</v>
      </c>
    </row>
    <row r="770" spans="1:17" s="1" customFormat="1" ht="27" outlineLevel="1" x14ac:dyDescent="0.25">
      <c r="A770" s="111">
        <f t="shared" si="97"/>
        <v>767</v>
      </c>
      <c r="B770" s="82" t="s">
        <v>1603</v>
      </c>
      <c r="C770" s="76" t="s">
        <v>766</v>
      </c>
      <c r="D770" s="76" t="s">
        <v>593</v>
      </c>
      <c r="E770" s="76" t="s">
        <v>24</v>
      </c>
      <c r="F770" s="76" t="s">
        <v>821</v>
      </c>
      <c r="G770" s="76" t="s">
        <v>691</v>
      </c>
      <c r="H770" s="76" t="s">
        <v>1510</v>
      </c>
      <c r="I770" s="76" t="s">
        <v>24</v>
      </c>
      <c r="J770" s="76" t="s">
        <v>24</v>
      </c>
      <c r="K770" s="75" t="s">
        <v>1604</v>
      </c>
      <c r="L770" s="75" t="s">
        <v>24</v>
      </c>
      <c r="M770" s="77">
        <v>0</v>
      </c>
      <c r="N770" s="78">
        <v>225</v>
      </c>
      <c r="O770" s="79">
        <v>225</v>
      </c>
      <c r="P770" s="80">
        <f t="shared" si="106"/>
        <v>0</v>
      </c>
      <c r="Q770" s="81">
        <f t="shared" si="101"/>
        <v>100</v>
      </c>
    </row>
    <row r="771" spans="1:17" s="1" customFormat="1" ht="27" outlineLevel="1" x14ac:dyDescent="0.25">
      <c r="A771" s="111">
        <f t="shared" si="97"/>
        <v>768</v>
      </c>
      <c r="B771" s="82" t="s">
        <v>1605</v>
      </c>
      <c r="C771" s="76" t="s">
        <v>766</v>
      </c>
      <c r="D771" s="76" t="s">
        <v>593</v>
      </c>
      <c r="E771" s="76" t="s">
        <v>24</v>
      </c>
      <c r="F771" s="76" t="s">
        <v>821</v>
      </c>
      <c r="G771" s="76" t="s">
        <v>691</v>
      </c>
      <c r="H771" s="76" t="s">
        <v>1510</v>
      </c>
      <c r="I771" s="76" t="s">
        <v>24</v>
      </c>
      <c r="J771" s="76" t="s">
        <v>24</v>
      </c>
      <c r="K771" s="75" t="s">
        <v>1606</v>
      </c>
      <c r="L771" s="75" t="s">
        <v>24</v>
      </c>
      <c r="M771" s="77">
        <v>0</v>
      </c>
      <c r="N771" s="78">
        <v>280</v>
      </c>
      <c r="O771" s="79">
        <v>280</v>
      </c>
      <c r="P771" s="80">
        <f t="shared" si="106"/>
        <v>0</v>
      </c>
      <c r="Q771" s="81">
        <f t="shared" si="101"/>
        <v>100</v>
      </c>
    </row>
    <row r="772" spans="1:17" s="1" customFormat="1" ht="27" outlineLevel="1" x14ac:dyDescent="0.25">
      <c r="A772" s="111">
        <f t="shared" si="97"/>
        <v>769</v>
      </c>
      <c r="B772" s="82" t="s">
        <v>1607</v>
      </c>
      <c r="C772" s="76" t="s">
        <v>766</v>
      </c>
      <c r="D772" s="76" t="s">
        <v>593</v>
      </c>
      <c r="E772" s="76" t="s">
        <v>24</v>
      </c>
      <c r="F772" s="76" t="s">
        <v>821</v>
      </c>
      <c r="G772" s="76" t="s">
        <v>691</v>
      </c>
      <c r="H772" s="76" t="s">
        <v>1510</v>
      </c>
      <c r="I772" s="76" t="s">
        <v>24</v>
      </c>
      <c r="J772" s="76" t="s">
        <v>24</v>
      </c>
      <c r="K772" s="75" t="s">
        <v>1608</v>
      </c>
      <c r="L772" s="75" t="s">
        <v>24</v>
      </c>
      <c r="M772" s="77">
        <v>0</v>
      </c>
      <c r="N772" s="78">
        <v>300</v>
      </c>
      <c r="O772" s="79">
        <v>300</v>
      </c>
      <c r="P772" s="80">
        <f t="shared" si="106"/>
        <v>0</v>
      </c>
      <c r="Q772" s="81">
        <f t="shared" si="101"/>
        <v>100</v>
      </c>
    </row>
    <row r="773" spans="1:17" s="1" customFormat="1" ht="27" outlineLevel="1" x14ac:dyDescent="0.25">
      <c r="A773" s="111">
        <f t="shared" ref="A773:A799" si="107">1+A772</f>
        <v>770</v>
      </c>
      <c r="B773" s="82" t="s">
        <v>1609</v>
      </c>
      <c r="C773" s="76" t="s">
        <v>766</v>
      </c>
      <c r="D773" s="76" t="s">
        <v>593</v>
      </c>
      <c r="E773" s="76" t="s">
        <v>24</v>
      </c>
      <c r="F773" s="76" t="s">
        <v>821</v>
      </c>
      <c r="G773" s="76" t="s">
        <v>691</v>
      </c>
      <c r="H773" s="76" t="s">
        <v>1510</v>
      </c>
      <c r="I773" s="76" t="s">
        <v>24</v>
      </c>
      <c r="J773" s="76" t="s">
        <v>24</v>
      </c>
      <c r="K773" s="75" t="s">
        <v>1610</v>
      </c>
      <c r="L773" s="75" t="s">
        <v>24</v>
      </c>
      <c r="M773" s="77">
        <v>0</v>
      </c>
      <c r="N773" s="78">
        <v>94</v>
      </c>
      <c r="O773" s="79">
        <v>94</v>
      </c>
      <c r="P773" s="80">
        <f t="shared" si="106"/>
        <v>0</v>
      </c>
      <c r="Q773" s="81">
        <f t="shared" si="101"/>
        <v>100</v>
      </c>
    </row>
    <row r="774" spans="1:17" s="1" customFormat="1" ht="27" outlineLevel="1" x14ac:dyDescent="0.25">
      <c r="A774" s="111">
        <f t="shared" si="107"/>
        <v>771</v>
      </c>
      <c r="B774" s="82" t="s">
        <v>1611</v>
      </c>
      <c r="C774" s="76" t="s">
        <v>766</v>
      </c>
      <c r="D774" s="76" t="s">
        <v>593</v>
      </c>
      <c r="E774" s="76" t="s">
        <v>24</v>
      </c>
      <c r="F774" s="76" t="s">
        <v>821</v>
      </c>
      <c r="G774" s="76" t="s">
        <v>691</v>
      </c>
      <c r="H774" s="76" t="s">
        <v>1510</v>
      </c>
      <c r="I774" s="76" t="s">
        <v>24</v>
      </c>
      <c r="J774" s="76" t="s">
        <v>24</v>
      </c>
      <c r="K774" s="75" t="s">
        <v>1612</v>
      </c>
      <c r="L774" s="75" t="s">
        <v>24</v>
      </c>
      <c r="M774" s="77">
        <v>0</v>
      </c>
      <c r="N774" s="78">
        <v>42</v>
      </c>
      <c r="O774" s="79">
        <v>42</v>
      </c>
      <c r="P774" s="80">
        <f t="shared" si="106"/>
        <v>0</v>
      </c>
      <c r="Q774" s="81">
        <f t="shared" si="101"/>
        <v>100</v>
      </c>
    </row>
    <row r="775" spans="1:17" s="1" customFormat="1" ht="13.5" outlineLevel="1" x14ac:dyDescent="0.25">
      <c r="A775" s="110">
        <f t="shared" si="107"/>
        <v>772</v>
      </c>
      <c r="B775" s="75" t="s">
        <v>1613</v>
      </c>
      <c r="C775" s="76" t="s">
        <v>766</v>
      </c>
      <c r="D775" s="76" t="s">
        <v>593</v>
      </c>
      <c r="E775" s="76" t="s">
        <v>24</v>
      </c>
      <c r="F775" s="76" t="s">
        <v>821</v>
      </c>
      <c r="G775" s="76" t="s">
        <v>691</v>
      </c>
      <c r="H775" s="76" t="s">
        <v>1510</v>
      </c>
      <c r="I775" s="76" t="s">
        <v>24</v>
      </c>
      <c r="J775" s="76" t="s">
        <v>24</v>
      </c>
      <c r="K775" s="75" t="s">
        <v>1614</v>
      </c>
      <c r="L775" s="75" t="s">
        <v>24</v>
      </c>
      <c r="M775" s="77">
        <v>0</v>
      </c>
      <c r="N775" s="78">
        <v>300</v>
      </c>
      <c r="O775" s="79">
        <v>300</v>
      </c>
      <c r="P775" s="80">
        <f t="shared" si="106"/>
        <v>0</v>
      </c>
      <c r="Q775" s="81">
        <f t="shared" si="101"/>
        <v>100</v>
      </c>
    </row>
    <row r="776" spans="1:17" s="1" customFormat="1" ht="13.5" outlineLevel="1" x14ac:dyDescent="0.25">
      <c r="A776" s="110">
        <f t="shared" si="107"/>
        <v>773</v>
      </c>
      <c r="B776" s="75" t="s">
        <v>1615</v>
      </c>
      <c r="C776" s="76" t="s">
        <v>766</v>
      </c>
      <c r="D776" s="76" t="s">
        <v>593</v>
      </c>
      <c r="E776" s="76" t="s">
        <v>24</v>
      </c>
      <c r="F776" s="76" t="s">
        <v>821</v>
      </c>
      <c r="G776" s="76" t="s">
        <v>691</v>
      </c>
      <c r="H776" s="76" t="s">
        <v>1510</v>
      </c>
      <c r="I776" s="76" t="s">
        <v>24</v>
      </c>
      <c r="J776" s="76" t="s">
        <v>24</v>
      </c>
      <c r="K776" s="75" t="s">
        <v>1616</v>
      </c>
      <c r="L776" s="75" t="s">
        <v>24</v>
      </c>
      <c r="M776" s="77">
        <v>0</v>
      </c>
      <c r="N776" s="78">
        <v>69</v>
      </c>
      <c r="O776" s="79">
        <v>69</v>
      </c>
      <c r="P776" s="80">
        <f t="shared" si="106"/>
        <v>0</v>
      </c>
      <c r="Q776" s="81">
        <f t="shared" si="101"/>
        <v>100</v>
      </c>
    </row>
    <row r="777" spans="1:17" s="1" customFormat="1" ht="13.5" outlineLevel="1" x14ac:dyDescent="0.25">
      <c r="A777" s="110">
        <f t="shared" si="107"/>
        <v>774</v>
      </c>
      <c r="B777" s="75" t="s">
        <v>1617</v>
      </c>
      <c r="C777" s="76" t="s">
        <v>766</v>
      </c>
      <c r="D777" s="76" t="s">
        <v>593</v>
      </c>
      <c r="E777" s="76" t="s">
        <v>24</v>
      </c>
      <c r="F777" s="76" t="s">
        <v>821</v>
      </c>
      <c r="G777" s="76" t="s">
        <v>691</v>
      </c>
      <c r="H777" s="76" t="s">
        <v>1510</v>
      </c>
      <c r="I777" s="76" t="s">
        <v>24</v>
      </c>
      <c r="J777" s="76" t="s">
        <v>24</v>
      </c>
      <c r="K777" s="75" t="s">
        <v>1618</v>
      </c>
      <c r="L777" s="75" t="s">
        <v>24</v>
      </c>
      <c r="M777" s="77">
        <v>0</v>
      </c>
      <c r="N777" s="78">
        <v>104</v>
      </c>
      <c r="O777" s="79">
        <v>104</v>
      </c>
      <c r="P777" s="80">
        <f t="shared" si="106"/>
        <v>0</v>
      </c>
      <c r="Q777" s="81">
        <f t="shared" ref="Q777:Q794" si="108">O777/N777*100</f>
        <v>100</v>
      </c>
    </row>
    <row r="778" spans="1:17" s="1" customFormat="1" ht="40.5" outlineLevel="1" x14ac:dyDescent="0.25">
      <c r="A778" s="111">
        <f t="shared" si="107"/>
        <v>775</v>
      </c>
      <c r="B778" s="82" t="s">
        <v>1619</v>
      </c>
      <c r="C778" s="76" t="s">
        <v>766</v>
      </c>
      <c r="D778" s="76" t="s">
        <v>593</v>
      </c>
      <c r="E778" s="76" t="s">
        <v>24</v>
      </c>
      <c r="F778" s="76" t="s">
        <v>821</v>
      </c>
      <c r="G778" s="76" t="s">
        <v>691</v>
      </c>
      <c r="H778" s="76" t="s">
        <v>1510</v>
      </c>
      <c r="I778" s="76" t="s">
        <v>24</v>
      </c>
      <c r="J778" s="76" t="s">
        <v>24</v>
      </c>
      <c r="K778" s="75" t="s">
        <v>1620</v>
      </c>
      <c r="L778" s="75" t="s">
        <v>24</v>
      </c>
      <c r="M778" s="77">
        <v>0</v>
      </c>
      <c r="N778" s="78">
        <v>260</v>
      </c>
      <c r="O778" s="79">
        <v>260</v>
      </c>
      <c r="P778" s="80">
        <f t="shared" si="106"/>
        <v>0</v>
      </c>
      <c r="Q778" s="81">
        <f t="shared" si="108"/>
        <v>100</v>
      </c>
    </row>
    <row r="779" spans="1:17" s="1" customFormat="1" ht="13.5" outlineLevel="1" x14ac:dyDescent="0.25">
      <c r="A779" s="110">
        <f t="shared" si="107"/>
        <v>776</v>
      </c>
      <c r="B779" s="75" t="s">
        <v>1621</v>
      </c>
      <c r="C779" s="76" t="s">
        <v>766</v>
      </c>
      <c r="D779" s="76" t="s">
        <v>593</v>
      </c>
      <c r="E779" s="76" t="s">
        <v>24</v>
      </c>
      <c r="F779" s="76" t="s">
        <v>821</v>
      </c>
      <c r="G779" s="76" t="s">
        <v>691</v>
      </c>
      <c r="H779" s="76" t="s">
        <v>1510</v>
      </c>
      <c r="I779" s="76" t="s">
        <v>24</v>
      </c>
      <c r="J779" s="76" t="s">
        <v>24</v>
      </c>
      <c r="K779" s="75" t="s">
        <v>1622</v>
      </c>
      <c r="L779" s="75" t="s">
        <v>24</v>
      </c>
      <c r="M779" s="77">
        <v>0</v>
      </c>
      <c r="N779" s="78">
        <v>57</v>
      </c>
      <c r="O779" s="79">
        <v>57</v>
      </c>
      <c r="P779" s="80">
        <f t="shared" si="106"/>
        <v>0</v>
      </c>
      <c r="Q779" s="81">
        <f t="shared" si="108"/>
        <v>100</v>
      </c>
    </row>
    <row r="780" spans="1:17" s="1" customFormat="1" ht="13.5" outlineLevel="1" x14ac:dyDescent="0.25">
      <c r="A780" s="110">
        <f t="shared" si="107"/>
        <v>777</v>
      </c>
      <c r="B780" s="75" t="s">
        <v>1623</v>
      </c>
      <c r="C780" s="76" t="s">
        <v>766</v>
      </c>
      <c r="D780" s="76" t="s">
        <v>593</v>
      </c>
      <c r="E780" s="76" t="s">
        <v>24</v>
      </c>
      <c r="F780" s="76" t="s">
        <v>821</v>
      </c>
      <c r="G780" s="76" t="s">
        <v>691</v>
      </c>
      <c r="H780" s="76" t="s">
        <v>1510</v>
      </c>
      <c r="I780" s="76" t="s">
        <v>24</v>
      </c>
      <c r="J780" s="76" t="s">
        <v>24</v>
      </c>
      <c r="K780" s="75" t="s">
        <v>1624</v>
      </c>
      <c r="L780" s="75" t="s">
        <v>24</v>
      </c>
      <c r="M780" s="77">
        <v>0</v>
      </c>
      <c r="N780" s="78">
        <v>41</v>
      </c>
      <c r="O780" s="79">
        <v>41</v>
      </c>
      <c r="P780" s="80">
        <f t="shared" si="106"/>
        <v>0</v>
      </c>
      <c r="Q780" s="81">
        <f t="shared" si="108"/>
        <v>100</v>
      </c>
    </row>
    <row r="781" spans="1:17" s="1" customFormat="1" ht="13.5" outlineLevel="1" x14ac:dyDescent="0.25">
      <c r="A781" s="110">
        <f t="shared" si="107"/>
        <v>778</v>
      </c>
      <c r="B781" s="75" t="s">
        <v>1625</v>
      </c>
      <c r="C781" s="76" t="s">
        <v>766</v>
      </c>
      <c r="D781" s="76" t="s">
        <v>593</v>
      </c>
      <c r="E781" s="76" t="s">
        <v>24</v>
      </c>
      <c r="F781" s="76" t="s">
        <v>821</v>
      </c>
      <c r="G781" s="76" t="s">
        <v>691</v>
      </c>
      <c r="H781" s="76" t="s">
        <v>1510</v>
      </c>
      <c r="I781" s="76" t="s">
        <v>24</v>
      </c>
      <c r="J781" s="76" t="s">
        <v>24</v>
      </c>
      <c r="K781" s="75" t="s">
        <v>1626</v>
      </c>
      <c r="L781" s="75" t="s">
        <v>24</v>
      </c>
      <c r="M781" s="77">
        <v>0</v>
      </c>
      <c r="N781" s="78">
        <v>167</v>
      </c>
      <c r="O781" s="79">
        <v>167</v>
      </c>
      <c r="P781" s="80">
        <f t="shared" si="106"/>
        <v>0</v>
      </c>
      <c r="Q781" s="81">
        <f t="shared" si="108"/>
        <v>100</v>
      </c>
    </row>
    <row r="782" spans="1:17" s="1" customFormat="1" ht="13.5" outlineLevel="1" x14ac:dyDescent="0.25">
      <c r="A782" s="110">
        <f t="shared" si="107"/>
        <v>779</v>
      </c>
      <c r="B782" s="75" t="s">
        <v>1627</v>
      </c>
      <c r="C782" s="76" t="s">
        <v>766</v>
      </c>
      <c r="D782" s="76" t="s">
        <v>593</v>
      </c>
      <c r="E782" s="76" t="s">
        <v>24</v>
      </c>
      <c r="F782" s="76" t="s">
        <v>821</v>
      </c>
      <c r="G782" s="76" t="s">
        <v>691</v>
      </c>
      <c r="H782" s="76" t="s">
        <v>1510</v>
      </c>
      <c r="I782" s="76" t="s">
        <v>24</v>
      </c>
      <c r="J782" s="76" t="s">
        <v>24</v>
      </c>
      <c r="K782" s="75" t="s">
        <v>1628</v>
      </c>
      <c r="L782" s="75" t="s">
        <v>24</v>
      </c>
      <c r="M782" s="77">
        <v>0</v>
      </c>
      <c r="N782" s="78">
        <v>282</v>
      </c>
      <c r="O782" s="79">
        <v>282</v>
      </c>
      <c r="P782" s="80">
        <f t="shared" si="106"/>
        <v>0</v>
      </c>
      <c r="Q782" s="81">
        <f t="shared" si="108"/>
        <v>100</v>
      </c>
    </row>
    <row r="783" spans="1:17" s="1" customFormat="1" ht="13.5" outlineLevel="1" x14ac:dyDescent="0.25">
      <c r="A783" s="110">
        <f t="shared" si="107"/>
        <v>780</v>
      </c>
      <c r="B783" s="75" t="s">
        <v>1629</v>
      </c>
      <c r="C783" s="76" t="s">
        <v>766</v>
      </c>
      <c r="D783" s="76" t="s">
        <v>593</v>
      </c>
      <c r="E783" s="76" t="s">
        <v>24</v>
      </c>
      <c r="F783" s="76" t="s">
        <v>821</v>
      </c>
      <c r="G783" s="76" t="s">
        <v>691</v>
      </c>
      <c r="H783" s="76" t="s">
        <v>1510</v>
      </c>
      <c r="I783" s="76" t="s">
        <v>24</v>
      </c>
      <c r="J783" s="76" t="s">
        <v>24</v>
      </c>
      <c r="K783" s="75" t="s">
        <v>1630</v>
      </c>
      <c r="L783" s="75" t="s">
        <v>24</v>
      </c>
      <c r="M783" s="77">
        <v>0</v>
      </c>
      <c r="N783" s="78">
        <v>300</v>
      </c>
      <c r="O783" s="79">
        <v>300</v>
      </c>
      <c r="P783" s="80">
        <f t="shared" si="106"/>
        <v>0</v>
      </c>
      <c r="Q783" s="81">
        <f t="shared" si="108"/>
        <v>100</v>
      </c>
    </row>
    <row r="784" spans="1:17" s="1" customFormat="1" ht="27" outlineLevel="1" x14ac:dyDescent="0.25">
      <c r="A784" s="111">
        <f t="shared" si="107"/>
        <v>781</v>
      </c>
      <c r="B784" s="82" t="s">
        <v>1631</v>
      </c>
      <c r="C784" s="76" t="s">
        <v>766</v>
      </c>
      <c r="D784" s="76" t="s">
        <v>593</v>
      </c>
      <c r="E784" s="76" t="s">
        <v>24</v>
      </c>
      <c r="F784" s="76" t="s">
        <v>821</v>
      </c>
      <c r="G784" s="76" t="s">
        <v>691</v>
      </c>
      <c r="H784" s="76" t="s">
        <v>1510</v>
      </c>
      <c r="I784" s="76" t="s">
        <v>24</v>
      </c>
      <c r="J784" s="76" t="s">
        <v>24</v>
      </c>
      <c r="K784" s="75" t="s">
        <v>1632</v>
      </c>
      <c r="L784" s="75" t="s">
        <v>24</v>
      </c>
      <c r="M784" s="77">
        <v>0</v>
      </c>
      <c r="N784" s="78">
        <v>300</v>
      </c>
      <c r="O784" s="79">
        <v>300</v>
      </c>
      <c r="P784" s="80">
        <f t="shared" si="106"/>
        <v>0</v>
      </c>
      <c r="Q784" s="81">
        <f t="shared" si="108"/>
        <v>100</v>
      </c>
    </row>
    <row r="785" spans="1:18" s="1" customFormat="1" ht="13.5" outlineLevel="1" x14ac:dyDescent="0.25">
      <c r="A785" s="110">
        <f t="shared" si="107"/>
        <v>782</v>
      </c>
      <c r="B785" s="75" t="s">
        <v>1633</v>
      </c>
      <c r="C785" s="76" t="s">
        <v>766</v>
      </c>
      <c r="D785" s="76" t="s">
        <v>593</v>
      </c>
      <c r="E785" s="76" t="s">
        <v>24</v>
      </c>
      <c r="F785" s="76" t="s">
        <v>821</v>
      </c>
      <c r="G785" s="76" t="s">
        <v>691</v>
      </c>
      <c r="H785" s="76" t="s">
        <v>1510</v>
      </c>
      <c r="I785" s="76" t="s">
        <v>24</v>
      </c>
      <c r="J785" s="76" t="s">
        <v>24</v>
      </c>
      <c r="K785" s="75" t="s">
        <v>1634</v>
      </c>
      <c r="L785" s="75" t="s">
        <v>24</v>
      </c>
      <c r="M785" s="77">
        <v>0</v>
      </c>
      <c r="N785" s="78">
        <v>93</v>
      </c>
      <c r="O785" s="79">
        <v>93</v>
      </c>
      <c r="P785" s="80">
        <f t="shared" si="106"/>
        <v>0</v>
      </c>
      <c r="Q785" s="81">
        <f t="shared" si="108"/>
        <v>100</v>
      </c>
    </row>
    <row r="786" spans="1:18" s="1" customFormat="1" ht="13.5" outlineLevel="1" x14ac:dyDescent="0.25">
      <c r="A786" s="110">
        <f t="shared" si="107"/>
        <v>783</v>
      </c>
      <c r="B786" s="75" t="s">
        <v>1635</v>
      </c>
      <c r="C786" s="76" t="s">
        <v>766</v>
      </c>
      <c r="D786" s="76" t="s">
        <v>593</v>
      </c>
      <c r="E786" s="76" t="s">
        <v>24</v>
      </c>
      <c r="F786" s="76" t="s">
        <v>821</v>
      </c>
      <c r="G786" s="76" t="s">
        <v>691</v>
      </c>
      <c r="H786" s="76" t="s">
        <v>1510</v>
      </c>
      <c r="I786" s="76" t="s">
        <v>24</v>
      </c>
      <c r="J786" s="76" t="s">
        <v>24</v>
      </c>
      <c r="K786" s="75" t="s">
        <v>1636</v>
      </c>
      <c r="L786" s="75" t="s">
        <v>24</v>
      </c>
      <c r="M786" s="77">
        <v>0</v>
      </c>
      <c r="N786" s="78">
        <v>160</v>
      </c>
      <c r="O786" s="79">
        <v>160</v>
      </c>
      <c r="P786" s="80">
        <f t="shared" si="106"/>
        <v>0</v>
      </c>
      <c r="Q786" s="81">
        <f t="shared" si="108"/>
        <v>100</v>
      </c>
    </row>
    <row r="787" spans="1:18" s="1" customFormat="1" ht="13.5" outlineLevel="1" x14ac:dyDescent="0.25">
      <c r="A787" s="110">
        <f t="shared" si="107"/>
        <v>784</v>
      </c>
      <c r="B787" s="75" t="s">
        <v>1637</v>
      </c>
      <c r="C787" s="76" t="s">
        <v>766</v>
      </c>
      <c r="D787" s="76" t="s">
        <v>593</v>
      </c>
      <c r="E787" s="76" t="s">
        <v>24</v>
      </c>
      <c r="F787" s="76" t="s">
        <v>821</v>
      </c>
      <c r="G787" s="76" t="s">
        <v>691</v>
      </c>
      <c r="H787" s="76" t="s">
        <v>1510</v>
      </c>
      <c r="I787" s="76" t="s">
        <v>24</v>
      </c>
      <c r="J787" s="76" t="s">
        <v>24</v>
      </c>
      <c r="K787" s="75" t="s">
        <v>1638</v>
      </c>
      <c r="L787" s="75" t="s">
        <v>24</v>
      </c>
      <c r="M787" s="77">
        <v>0</v>
      </c>
      <c r="N787" s="78">
        <v>270</v>
      </c>
      <c r="O787" s="79">
        <v>270</v>
      </c>
      <c r="P787" s="80">
        <f t="shared" si="106"/>
        <v>0</v>
      </c>
      <c r="Q787" s="81">
        <f t="shared" si="108"/>
        <v>100</v>
      </c>
    </row>
    <row r="788" spans="1:18" s="40" customFormat="1" ht="26.25" x14ac:dyDescent="0.25">
      <c r="A788" s="124">
        <f t="shared" si="107"/>
        <v>785</v>
      </c>
      <c r="B788" s="93" t="s">
        <v>2411</v>
      </c>
      <c r="C788" s="85">
        <v>236650</v>
      </c>
      <c r="D788" s="85">
        <v>2014</v>
      </c>
      <c r="E788" s="85"/>
      <c r="F788" s="85"/>
      <c r="G788" s="85"/>
      <c r="H788" s="85" t="s">
        <v>1641</v>
      </c>
      <c r="I788" s="85"/>
      <c r="J788" s="85"/>
      <c r="K788" s="86"/>
      <c r="L788" s="86"/>
      <c r="M788" s="87">
        <f>SUM(M789:M791)</f>
        <v>0</v>
      </c>
      <c r="N788" s="87">
        <f t="shared" ref="N788:P788" si="109">SUM(N789:N791)</f>
        <v>1356</v>
      </c>
      <c r="O788" s="87">
        <f t="shared" si="109"/>
        <v>1356</v>
      </c>
      <c r="P788" s="46">
        <f t="shared" si="109"/>
        <v>0</v>
      </c>
      <c r="Q788" s="44">
        <f t="shared" si="108"/>
        <v>100</v>
      </c>
      <c r="R788" s="39"/>
    </row>
    <row r="789" spans="1:18" s="1" customFormat="1" ht="27" outlineLevel="1" x14ac:dyDescent="0.25">
      <c r="A789" s="111">
        <f t="shared" si="107"/>
        <v>786</v>
      </c>
      <c r="B789" s="82" t="s">
        <v>1639</v>
      </c>
      <c r="C789" s="76" t="s">
        <v>766</v>
      </c>
      <c r="D789" s="76" t="s">
        <v>593</v>
      </c>
      <c r="E789" s="76" t="s">
        <v>24</v>
      </c>
      <c r="F789" s="76" t="s">
        <v>1640</v>
      </c>
      <c r="G789" s="76" t="s">
        <v>691</v>
      </c>
      <c r="H789" s="76" t="s">
        <v>1641</v>
      </c>
      <c r="I789" s="76" t="s">
        <v>24</v>
      </c>
      <c r="J789" s="76" t="s">
        <v>24</v>
      </c>
      <c r="K789" s="75" t="s">
        <v>1642</v>
      </c>
      <c r="L789" s="75" t="s">
        <v>24</v>
      </c>
      <c r="M789" s="77">
        <v>0</v>
      </c>
      <c r="N789" s="78">
        <v>391</v>
      </c>
      <c r="O789" s="79">
        <v>391</v>
      </c>
      <c r="P789" s="80">
        <f t="shared" ref="P789:P791" si="110">O789-N789</f>
        <v>0</v>
      </c>
      <c r="Q789" s="81">
        <f t="shared" si="108"/>
        <v>100</v>
      </c>
    </row>
    <row r="790" spans="1:18" s="1" customFormat="1" ht="27" outlineLevel="1" x14ac:dyDescent="0.25">
      <c r="A790" s="111">
        <f t="shared" si="107"/>
        <v>787</v>
      </c>
      <c r="B790" s="82" t="s">
        <v>1643</v>
      </c>
      <c r="C790" s="76" t="s">
        <v>766</v>
      </c>
      <c r="D790" s="76" t="s">
        <v>593</v>
      </c>
      <c r="E790" s="76" t="s">
        <v>24</v>
      </c>
      <c r="F790" s="76" t="s">
        <v>1640</v>
      </c>
      <c r="G790" s="76" t="s">
        <v>691</v>
      </c>
      <c r="H790" s="76" t="s">
        <v>1641</v>
      </c>
      <c r="I790" s="76" t="s">
        <v>24</v>
      </c>
      <c r="J790" s="76" t="s">
        <v>24</v>
      </c>
      <c r="K790" s="75" t="s">
        <v>1644</v>
      </c>
      <c r="L790" s="75" t="s">
        <v>24</v>
      </c>
      <c r="M790" s="77">
        <v>0</v>
      </c>
      <c r="N790" s="78">
        <v>481</v>
      </c>
      <c r="O790" s="79">
        <v>481</v>
      </c>
      <c r="P790" s="80">
        <f t="shared" si="110"/>
        <v>0</v>
      </c>
      <c r="Q790" s="81">
        <f t="shared" si="108"/>
        <v>100</v>
      </c>
    </row>
    <row r="791" spans="1:18" s="1" customFormat="1" ht="40.5" outlineLevel="1" x14ac:dyDescent="0.25">
      <c r="A791" s="111">
        <f t="shared" si="107"/>
        <v>788</v>
      </c>
      <c r="B791" s="82" t="s">
        <v>1645</v>
      </c>
      <c r="C791" s="76" t="s">
        <v>766</v>
      </c>
      <c r="D791" s="76" t="s">
        <v>593</v>
      </c>
      <c r="E791" s="76" t="s">
        <v>24</v>
      </c>
      <c r="F791" s="76" t="s">
        <v>1640</v>
      </c>
      <c r="G791" s="76" t="s">
        <v>691</v>
      </c>
      <c r="H791" s="76" t="s">
        <v>1641</v>
      </c>
      <c r="I791" s="76" t="s">
        <v>24</v>
      </c>
      <c r="J791" s="76" t="s">
        <v>24</v>
      </c>
      <c r="K791" s="75" t="s">
        <v>1646</v>
      </c>
      <c r="L791" s="75" t="s">
        <v>24</v>
      </c>
      <c r="M791" s="77">
        <v>0</v>
      </c>
      <c r="N791" s="78">
        <v>484</v>
      </c>
      <c r="O791" s="79">
        <v>484</v>
      </c>
      <c r="P791" s="80">
        <f t="shared" si="110"/>
        <v>0</v>
      </c>
      <c r="Q791" s="81">
        <f t="shared" si="108"/>
        <v>100</v>
      </c>
    </row>
    <row r="792" spans="1:18" s="40" customFormat="1" ht="13.5" x14ac:dyDescent="0.25">
      <c r="A792" s="125">
        <f t="shared" si="107"/>
        <v>789</v>
      </c>
      <c r="B792" s="95" t="s">
        <v>1647</v>
      </c>
      <c r="C792" s="96">
        <v>236656</v>
      </c>
      <c r="D792" s="96">
        <v>20</v>
      </c>
      <c r="E792" s="96"/>
      <c r="F792" s="96"/>
      <c r="G792" s="96"/>
      <c r="H792" s="97">
        <v>15501</v>
      </c>
      <c r="I792" s="98"/>
      <c r="J792" s="98"/>
      <c r="K792" s="98"/>
      <c r="L792" s="98"/>
      <c r="M792" s="99">
        <f>SUM(M793:M794)</f>
        <v>0</v>
      </c>
      <c r="N792" s="99">
        <f>SUM(N793:N794)</f>
        <v>21778</v>
      </c>
      <c r="O792" s="99">
        <f>SUM(O793:O794)</f>
        <v>6820</v>
      </c>
      <c r="P792" s="32">
        <f>SUM(P793:P794)</f>
        <v>-14958</v>
      </c>
      <c r="Q792" s="30">
        <f t="shared" si="108"/>
        <v>31.316006979520616</v>
      </c>
      <c r="R792" s="39"/>
    </row>
    <row r="793" spans="1:18" s="1" customFormat="1" ht="13.5" outlineLevel="1" x14ac:dyDescent="0.25">
      <c r="A793" s="110">
        <f t="shared" si="107"/>
        <v>790</v>
      </c>
      <c r="B793" s="75" t="s">
        <v>1648</v>
      </c>
      <c r="C793" s="100" t="s">
        <v>1649</v>
      </c>
      <c r="D793" s="100" t="s">
        <v>688</v>
      </c>
      <c r="E793" s="100" t="s">
        <v>24</v>
      </c>
      <c r="F793" s="100" t="s">
        <v>473</v>
      </c>
      <c r="G793" s="100" t="s">
        <v>466</v>
      </c>
      <c r="H793" s="76" t="s">
        <v>1650</v>
      </c>
      <c r="I793" s="76" t="s">
        <v>1651</v>
      </c>
      <c r="J793" s="76" t="s">
        <v>72</v>
      </c>
      <c r="K793" s="75" t="s">
        <v>1652</v>
      </c>
      <c r="L793" s="75" t="s">
        <v>24</v>
      </c>
      <c r="M793" s="77">
        <v>0</v>
      </c>
      <c r="N793" s="78">
        <v>14739</v>
      </c>
      <c r="O793" s="79">
        <v>0</v>
      </c>
      <c r="P793" s="80">
        <f t="shared" ref="P793:P794" si="111">O793-N793</f>
        <v>-14739</v>
      </c>
      <c r="Q793" s="81">
        <f t="shared" si="108"/>
        <v>0</v>
      </c>
    </row>
    <row r="794" spans="1:18" s="1" customFormat="1" ht="13.5" outlineLevel="1" x14ac:dyDescent="0.25">
      <c r="A794" s="110">
        <f t="shared" si="107"/>
        <v>791</v>
      </c>
      <c r="B794" s="75" t="s">
        <v>2414</v>
      </c>
      <c r="C794" s="100" t="s">
        <v>1649</v>
      </c>
      <c r="D794" s="100" t="s">
        <v>688</v>
      </c>
      <c r="E794" s="100" t="s">
        <v>24</v>
      </c>
      <c r="F794" s="100" t="s">
        <v>473</v>
      </c>
      <c r="G794" s="100" t="s">
        <v>1653</v>
      </c>
      <c r="H794" s="76" t="s">
        <v>1650</v>
      </c>
      <c r="I794" s="76" t="s">
        <v>1651</v>
      </c>
      <c r="J794" s="76" t="s">
        <v>72</v>
      </c>
      <c r="K794" s="75" t="s">
        <v>1654</v>
      </c>
      <c r="L794" s="75" t="s">
        <v>24</v>
      </c>
      <c r="M794" s="77">
        <v>0</v>
      </c>
      <c r="N794" s="78">
        <v>7039</v>
      </c>
      <c r="O794" s="79">
        <v>6820</v>
      </c>
      <c r="P794" s="80">
        <f t="shared" si="111"/>
        <v>-219</v>
      </c>
      <c r="Q794" s="81">
        <f t="shared" si="108"/>
        <v>96.888762608325038</v>
      </c>
    </row>
    <row r="795" spans="1:18" s="40" customFormat="1" ht="13.5" x14ac:dyDescent="0.25">
      <c r="A795" s="125">
        <f t="shared" si="107"/>
        <v>792</v>
      </c>
      <c r="B795" s="95" t="s">
        <v>1655</v>
      </c>
      <c r="C795" s="96">
        <v>236657</v>
      </c>
      <c r="D795" s="96">
        <v>20</v>
      </c>
      <c r="E795" s="96"/>
      <c r="F795" s="96"/>
      <c r="G795" s="96"/>
      <c r="H795" s="97">
        <v>15501</v>
      </c>
      <c r="I795" s="98"/>
      <c r="J795" s="98"/>
      <c r="K795" s="98"/>
      <c r="L795" s="98"/>
      <c r="M795" s="99">
        <f>SUM(M796:M797)</f>
        <v>0</v>
      </c>
      <c r="N795" s="99">
        <f>SUM(N796:N797)</f>
        <v>47599</v>
      </c>
      <c r="O795" s="99">
        <f>SUM(O796:O797)</f>
        <v>21723</v>
      </c>
      <c r="P795" s="32">
        <f>SUM(P796:P797)</f>
        <v>-25876</v>
      </c>
      <c r="Q795" s="30">
        <f t="shared" ref="Q795:Q797" si="112">O795/N795*100</f>
        <v>45.637513393138512</v>
      </c>
      <c r="R795" s="39"/>
    </row>
    <row r="796" spans="1:18" s="1" customFormat="1" ht="13.5" outlineLevel="1" x14ac:dyDescent="0.25">
      <c r="A796" s="110">
        <f t="shared" si="107"/>
        <v>793</v>
      </c>
      <c r="B796" s="75" t="s">
        <v>1656</v>
      </c>
      <c r="C796" s="100" t="s">
        <v>1657</v>
      </c>
      <c r="D796" s="100" t="s">
        <v>688</v>
      </c>
      <c r="E796" s="100" t="s">
        <v>24</v>
      </c>
      <c r="F796" s="100" t="s">
        <v>473</v>
      </c>
      <c r="G796" s="100" t="s">
        <v>466</v>
      </c>
      <c r="H796" s="76" t="s">
        <v>1650</v>
      </c>
      <c r="I796" s="76" t="s">
        <v>1658</v>
      </c>
      <c r="J796" s="76" t="s">
        <v>72</v>
      </c>
      <c r="K796" s="75" t="s">
        <v>1659</v>
      </c>
      <c r="L796" s="75" t="s">
        <v>24</v>
      </c>
      <c r="M796" s="77">
        <v>0</v>
      </c>
      <c r="N796" s="78">
        <v>22857</v>
      </c>
      <c r="O796" s="79">
        <v>0</v>
      </c>
      <c r="P796" s="80">
        <f t="shared" ref="P796:P797" si="113">O796-N796</f>
        <v>-22857</v>
      </c>
      <c r="Q796" s="81">
        <f t="shared" si="112"/>
        <v>0</v>
      </c>
    </row>
    <row r="797" spans="1:18" s="1" customFormat="1" ht="13.5" outlineLevel="1" x14ac:dyDescent="0.25">
      <c r="A797" s="110">
        <f t="shared" si="107"/>
        <v>794</v>
      </c>
      <c r="B797" s="75" t="s">
        <v>2414</v>
      </c>
      <c r="C797" s="100" t="s">
        <v>1657</v>
      </c>
      <c r="D797" s="100" t="s">
        <v>688</v>
      </c>
      <c r="E797" s="100" t="s">
        <v>24</v>
      </c>
      <c r="F797" s="100" t="s">
        <v>473</v>
      </c>
      <c r="G797" s="100" t="s">
        <v>1653</v>
      </c>
      <c r="H797" s="76" t="s">
        <v>1650</v>
      </c>
      <c r="I797" s="76" t="s">
        <v>1658</v>
      </c>
      <c r="J797" s="76" t="s">
        <v>72</v>
      </c>
      <c r="K797" s="75" t="s">
        <v>1660</v>
      </c>
      <c r="L797" s="75" t="s">
        <v>24</v>
      </c>
      <c r="M797" s="77">
        <v>0</v>
      </c>
      <c r="N797" s="78">
        <v>24742</v>
      </c>
      <c r="O797" s="79">
        <v>21723</v>
      </c>
      <c r="P797" s="80">
        <f t="shared" si="113"/>
        <v>-3019</v>
      </c>
      <c r="Q797" s="81">
        <f t="shared" si="112"/>
        <v>87.798076145824908</v>
      </c>
    </row>
    <row r="798" spans="1:18" s="40" customFormat="1" ht="13.5" x14ac:dyDescent="0.25">
      <c r="A798" s="125">
        <f t="shared" si="107"/>
        <v>795</v>
      </c>
      <c r="B798" s="95" t="s">
        <v>1661</v>
      </c>
      <c r="C798" s="96">
        <v>236670</v>
      </c>
      <c r="D798" s="96">
        <v>20</v>
      </c>
      <c r="E798" s="96"/>
      <c r="F798" s="96"/>
      <c r="G798" s="96"/>
      <c r="H798" s="97">
        <v>15505</v>
      </c>
      <c r="I798" s="98"/>
      <c r="J798" s="98"/>
      <c r="K798" s="98"/>
      <c r="L798" s="98"/>
      <c r="M798" s="99">
        <f>SUM(M799:M815)</f>
        <v>0</v>
      </c>
      <c r="N798" s="99">
        <f t="shared" ref="N798:P798" si="114">SUM(N799:N815)</f>
        <v>37850</v>
      </c>
      <c r="O798" s="99">
        <f t="shared" si="114"/>
        <v>6517</v>
      </c>
      <c r="P798" s="32">
        <f t="shared" si="114"/>
        <v>-31333</v>
      </c>
      <c r="Q798" s="30">
        <f t="shared" ref="Q798:Q821" si="115">O798/N798*100</f>
        <v>17.217965653896961</v>
      </c>
      <c r="R798" s="39"/>
    </row>
    <row r="799" spans="1:18" s="1" customFormat="1" ht="27" outlineLevel="1" x14ac:dyDescent="0.25">
      <c r="A799" s="111">
        <f t="shared" si="107"/>
        <v>796</v>
      </c>
      <c r="B799" s="82" t="s">
        <v>1662</v>
      </c>
      <c r="C799" s="100" t="s">
        <v>1663</v>
      </c>
      <c r="D799" s="100" t="s">
        <v>688</v>
      </c>
      <c r="E799" s="100" t="s">
        <v>24</v>
      </c>
      <c r="F799" s="100" t="s">
        <v>665</v>
      </c>
      <c r="G799" s="100" t="s">
        <v>466</v>
      </c>
      <c r="H799" s="76" t="s">
        <v>1664</v>
      </c>
      <c r="I799" s="76" t="s">
        <v>1665</v>
      </c>
      <c r="J799" s="76" t="s">
        <v>72</v>
      </c>
      <c r="K799" s="75" t="s">
        <v>1666</v>
      </c>
      <c r="L799" s="75" t="s">
        <v>24</v>
      </c>
      <c r="M799" s="77">
        <v>0</v>
      </c>
      <c r="N799" s="78">
        <v>31333</v>
      </c>
      <c r="O799" s="79">
        <v>0</v>
      </c>
      <c r="P799" s="80">
        <f t="shared" ref="P799:P815" si="116">O799-N799</f>
        <v>-31333</v>
      </c>
      <c r="Q799" s="81">
        <f t="shared" si="115"/>
        <v>0</v>
      </c>
    </row>
    <row r="800" spans="1:18" s="1" customFormat="1" ht="27" outlineLevel="1" x14ac:dyDescent="0.25">
      <c r="A800" s="111">
        <f t="shared" ref="A800:A820" si="117">1+A799</f>
        <v>797</v>
      </c>
      <c r="B800" s="82" t="s">
        <v>1667</v>
      </c>
      <c r="C800" s="100" t="s">
        <v>1663</v>
      </c>
      <c r="D800" s="100" t="s">
        <v>688</v>
      </c>
      <c r="E800" s="100" t="s">
        <v>24</v>
      </c>
      <c r="F800" s="100" t="s">
        <v>665</v>
      </c>
      <c r="G800" s="100" t="s">
        <v>691</v>
      </c>
      <c r="H800" s="76" t="s">
        <v>1664</v>
      </c>
      <c r="I800" s="76" t="s">
        <v>1665</v>
      </c>
      <c r="J800" s="76" t="s">
        <v>72</v>
      </c>
      <c r="K800" s="75" t="s">
        <v>1668</v>
      </c>
      <c r="L800" s="75" t="s">
        <v>24</v>
      </c>
      <c r="M800" s="77">
        <v>0</v>
      </c>
      <c r="N800" s="78">
        <v>482</v>
      </c>
      <c r="O800" s="79">
        <v>482</v>
      </c>
      <c r="P800" s="80">
        <f t="shared" si="116"/>
        <v>0</v>
      </c>
      <c r="Q800" s="81">
        <f t="shared" si="115"/>
        <v>100</v>
      </c>
    </row>
    <row r="801" spans="1:18" s="1" customFormat="1" ht="27" outlineLevel="1" x14ac:dyDescent="0.25">
      <c r="A801" s="111">
        <f t="shared" si="117"/>
        <v>798</v>
      </c>
      <c r="B801" s="82" t="s">
        <v>1669</v>
      </c>
      <c r="C801" s="100" t="s">
        <v>1663</v>
      </c>
      <c r="D801" s="100" t="s">
        <v>688</v>
      </c>
      <c r="E801" s="100" t="s">
        <v>24</v>
      </c>
      <c r="F801" s="100" t="s">
        <v>665</v>
      </c>
      <c r="G801" s="100" t="s">
        <v>691</v>
      </c>
      <c r="H801" s="76" t="s">
        <v>1664</v>
      </c>
      <c r="I801" s="76" t="s">
        <v>1665</v>
      </c>
      <c r="J801" s="76" t="s">
        <v>72</v>
      </c>
      <c r="K801" s="75" t="s">
        <v>1670</v>
      </c>
      <c r="L801" s="75" t="s">
        <v>24</v>
      </c>
      <c r="M801" s="77">
        <v>0</v>
      </c>
      <c r="N801" s="78">
        <v>394</v>
      </c>
      <c r="O801" s="79">
        <v>394</v>
      </c>
      <c r="P801" s="80">
        <f t="shared" si="116"/>
        <v>0</v>
      </c>
      <c r="Q801" s="81">
        <f t="shared" si="115"/>
        <v>100</v>
      </c>
    </row>
    <row r="802" spans="1:18" s="1" customFormat="1" ht="27" outlineLevel="1" x14ac:dyDescent="0.25">
      <c r="A802" s="111">
        <f t="shared" si="117"/>
        <v>799</v>
      </c>
      <c r="B802" s="82" t="s">
        <v>1671</v>
      </c>
      <c r="C802" s="100" t="s">
        <v>1663</v>
      </c>
      <c r="D802" s="100" t="s">
        <v>688</v>
      </c>
      <c r="E802" s="100" t="s">
        <v>24</v>
      </c>
      <c r="F802" s="100" t="s">
        <v>665</v>
      </c>
      <c r="G802" s="100" t="s">
        <v>691</v>
      </c>
      <c r="H802" s="76" t="s">
        <v>1664</v>
      </c>
      <c r="I802" s="76" t="s">
        <v>1665</v>
      </c>
      <c r="J802" s="76" t="s">
        <v>72</v>
      </c>
      <c r="K802" s="75" t="s">
        <v>1672</v>
      </c>
      <c r="L802" s="75" t="s">
        <v>24</v>
      </c>
      <c r="M802" s="77">
        <v>0</v>
      </c>
      <c r="N802" s="78">
        <v>388</v>
      </c>
      <c r="O802" s="79">
        <v>388</v>
      </c>
      <c r="P802" s="80">
        <f t="shared" si="116"/>
        <v>0</v>
      </c>
      <c r="Q802" s="81">
        <f t="shared" si="115"/>
        <v>100</v>
      </c>
    </row>
    <row r="803" spans="1:18" s="1" customFormat="1" ht="40.5" outlineLevel="1" x14ac:dyDescent="0.25">
      <c r="A803" s="111">
        <f t="shared" si="117"/>
        <v>800</v>
      </c>
      <c r="B803" s="82" t="s">
        <v>1673</v>
      </c>
      <c r="C803" s="100" t="s">
        <v>1663</v>
      </c>
      <c r="D803" s="100" t="s">
        <v>688</v>
      </c>
      <c r="E803" s="100" t="s">
        <v>24</v>
      </c>
      <c r="F803" s="100" t="s">
        <v>665</v>
      </c>
      <c r="G803" s="100" t="s">
        <v>720</v>
      </c>
      <c r="H803" s="76" t="s">
        <v>1664</v>
      </c>
      <c r="I803" s="76" t="s">
        <v>1665</v>
      </c>
      <c r="J803" s="76" t="s">
        <v>72</v>
      </c>
      <c r="K803" s="75" t="s">
        <v>1674</v>
      </c>
      <c r="L803" s="75" t="s">
        <v>24</v>
      </c>
      <c r="M803" s="77">
        <v>0</v>
      </c>
      <c r="N803" s="78">
        <v>500</v>
      </c>
      <c r="O803" s="79">
        <v>500</v>
      </c>
      <c r="P803" s="80">
        <f t="shared" si="116"/>
        <v>0</v>
      </c>
      <c r="Q803" s="81">
        <f t="shared" si="115"/>
        <v>100</v>
      </c>
    </row>
    <row r="804" spans="1:18" s="1" customFormat="1" ht="27" outlineLevel="1" x14ac:dyDescent="0.25">
      <c r="A804" s="111">
        <f t="shared" si="117"/>
        <v>801</v>
      </c>
      <c r="B804" s="82" t="s">
        <v>1675</v>
      </c>
      <c r="C804" s="100" t="s">
        <v>1663</v>
      </c>
      <c r="D804" s="100" t="s">
        <v>688</v>
      </c>
      <c r="E804" s="100" t="s">
        <v>24</v>
      </c>
      <c r="F804" s="100" t="s">
        <v>665</v>
      </c>
      <c r="G804" s="100" t="s">
        <v>720</v>
      </c>
      <c r="H804" s="76" t="s">
        <v>1664</v>
      </c>
      <c r="I804" s="76" t="s">
        <v>1665</v>
      </c>
      <c r="J804" s="76" t="s">
        <v>72</v>
      </c>
      <c r="K804" s="75" t="s">
        <v>1676</v>
      </c>
      <c r="L804" s="75" t="s">
        <v>24</v>
      </c>
      <c r="M804" s="77">
        <v>0</v>
      </c>
      <c r="N804" s="78">
        <v>95</v>
      </c>
      <c r="O804" s="79">
        <v>95</v>
      </c>
      <c r="P804" s="80">
        <f t="shared" si="116"/>
        <v>0</v>
      </c>
      <c r="Q804" s="81">
        <f t="shared" si="115"/>
        <v>100</v>
      </c>
    </row>
    <row r="805" spans="1:18" s="1" customFormat="1" ht="27" outlineLevel="1" x14ac:dyDescent="0.25">
      <c r="A805" s="111">
        <f t="shared" si="117"/>
        <v>802</v>
      </c>
      <c r="B805" s="82" t="s">
        <v>1677</v>
      </c>
      <c r="C805" s="100" t="s">
        <v>1663</v>
      </c>
      <c r="D805" s="100" t="s">
        <v>688</v>
      </c>
      <c r="E805" s="100" t="s">
        <v>24</v>
      </c>
      <c r="F805" s="100" t="s">
        <v>665</v>
      </c>
      <c r="G805" s="100" t="s">
        <v>720</v>
      </c>
      <c r="H805" s="76" t="s">
        <v>1664</v>
      </c>
      <c r="I805" s="76" t="s">
        <v>1665</v>
      </c>
      <c r="J805" s="76" t="s">
        <v>72</v>
      </c>
      <c r="K805" s="75" t="s">
        <v>1678</v>
      </c>
      <c r="L805" s="75" t="s">
        <v>24</v>
      </c>
      <c r="M805" s="77">
        <v>0</v>
      </c>
      <c r="N805" s="78">
        <v>488</v>
      </c>
      <c r="O805" s="79">
        <v>488</v>
      </c>
      <c r="P805" s="80">
        <f t="shared" si="116"/>
        <v>0</v>
      </c>
      <c r="Q805" s="81">
        <f t="shared" si="115"/>
        <v>100</v>
      </c>
    </row>
    <row r="806" spans="1:18" s="1" customFormat="1" ht="40.5" outlineLevel="1" x14ac:dyDescent="0.25">
      <c r="A806" s="111">
        <f t="shared" si="117"/>
        <v>803</v>
      </c>
      <c r="B806" s="82" t="s">
        <v>1679</v>
      </c>
      <c r="C806" s="100" t="s">
        <v>1663</v>
      </c>
      <c r="D806" s="100" t="s">
        <v>688</v>
      </c>
      <c r="E806" s="100" t="s">
        <v>24</v>
      </c>
      <c r="F806" s="100" t="s">
        <v>665</v>
      </c>
      <c r="G806" s="100" t="s">
        <v>720</v>
      </c>
      <c r="H806" s="76" t="s">
        <v>1664</v>
      </c>
      <c r="I806" s="76" t="s">
        <v>1665</v>
      </c>
      <c r="J806" s="76" t="s">
        <v>72</v>
      </c>
      <c r="K806" s="75" t="s">
        <v>1680</v>
      </c>
      <c r="L806" s="75" t="s">
        <v>24</v>
      </c>
      <c r="M806" s="77">
        <v>0</v>
      </c>
      <c r="N806" s="78">
        <v>375</v>
      </c>
      <c r="O806" s="79">
        <v>375</v>
      </c>
      <c r="P806" s="80">
        <f t="shared" si="116"/>
        <v>0</v>
      </c>
      <c r="Q806" s="81">
        <f t="shared" si="115"/>
        <v>100</v>
      </c>
    </row>
    <row r="807" spans="1:18" s="1" customFormat="1" ht="27" customHeight="1" outlineLevel="1" x14ac:dyDescent="0.25">
      <c r="A807" s="111">
        <f t="shared" si="117"/>
        <v>804</v>
      </c>
      <c r="B807" s="82" t="s">
        <v>1681</v>
      </c>
      <c r="C807" s="100" t="s">
        <v>1663</v>
      </c>
      <c r="D807" s="100" t="s">
        <v>688</v>
      </c>
      <c r="E807" s="100" t="s">
        <v>24</v>
      </c>
      <c r="F807" s="100" t="s">
        <v>665</v>
      </c>
      <c r="G807" s="100" t="s">
        <v>720</v>
      </c>
      <c r="H807" s="76" t="s">
        <v>1664</v>
      </c>
      <c r="I807" s="76" t="s">
        <v>1665</v>
      </c>
      <c r="J807" s="76" t="s">
        <v>72</v>
      </c>
      <c r="K807" s="75" t="s">
        <v>1682</v>
      </c>
      <c r="L807" s="75" t="s">
        <v>24</v>
      </c>
      <c r="M807" s="77">
        <v>0</v>
      </c>
      <c r="N807" s="78">
        <v>500</v>
      </c>
      <c r="O807" s="79">
        <v>500</v>
      </c>
      <c r="P807" s="80">
        <f t="shared" si="116"/>
        <v>0</v>
      </c>
      <c r="Q807" s="81">
        <f t="shared" si="115"/>
        <v>100</v>
      </c>
    </row>
    <row r="808" spans="1:18" s="1" customFormat="1" ht="40.5" outlineLevel="1" x14ac:dyDescent="0.25">
      <c r="A808" s="111">
        <f t="shared" si="117"/>
        <v>805</v>
      </c>
      <c r="B808" s="82" t="s">
        <v>1683</v>
      </c>
      <c r="C808" s="100" t="s">
        <v>1663</v>
      </c>
      <c r="D808" s="100" t="s">
        <v>688</v>
      </c>
      <c r="E808" s="100" t="s">
        <v>24</v>
      </c>
      <c r="F808" s="100" t="s">
        <v>665</v>
      </c>
      <c r="G808" s="100" t="s">
        <v>720</v>
      </c>
      <c r="H808" s="76" t="s">
        <v>1664</v>
      </c>
      <c r="I808" s="76" t="s">
        <v>1665</v>
      </c>
      <c r="J808" s="76" t="s">
        <v>72</v>
      </c>
      <c r="K808" s="75" t="s">
        <v>1684</v>
      </c>
      <c r="L808" s="75" t="s">
        <v>24</v>
      </c>
      <c r="M808" s="77">
        <v>0</v>
      </c>
      <c r="N808" s="78">
        <v>390</v>
      </c>
      <c r="O808" s="79">
        <v>390</v>
      </c>
      <c r="P808" s="80">
        <f t="shared" si="116"/>
        <v>0</v>
      </c>
      <c r="Q808" s="81">
        <f t="shared" si="115"/>
        <v>100</v>
      </c>
    </row>
    <row r="809" spans="1:18" s="1" customFormat="1" ht="40.5" outlineLevel="1" x14ac:dyDescent="0.25">
      <c r="A809" s="111">
        <f t="shared" si="117"/>
        <v>806</v>
      </c>
      <c r="B809" s="82" t="s">
        <v>1685</v>
      </c>
      <c r="C809" s="100" t="s">
        <v>1663</v>
      </c>
      <c r="D809" s="100" t="s">
        <v>688</v>
      </c>
      <c r="E809" s="100" t="s">
        <v>24</v>
      </c>
      <c r="F809" s="100" t="s">
        <v>665</v>
      </c>
      <c r="G809" s="100" t="s">
        <v>720</v>
      </c>
      <c r="H809" s="76" t="s">
        <v>1664</v>
      </c>
      <c r="I809" s="76" t="s">
        <v>1665</v>
      </c>
      <c r="J809" s="76" t="s">
        <v>72</v>
      </c>
      <c r="K809" s="75" t="s">
        <v>1686</v>
      </c>
      <c r="L809" s="75" t="s">
        <v>24</v>
      </c>
      <c r="M809" s="77">
        <v>0</v>
      </c>
      <c r="N809" s="78">
        <v>495</v>
      </c>
      <c r="O809" s="79">
        <v>495</v>
      </c>
      <c r="P809" s="80">
        <f t="shared" si="116"/>
        <v>0</v>
      </c>
      <c r="Q809" s="81">
        <f t="shared" si="115"/>
        <v>100</v>
      </c>
    </row>
    <row r="810" spans="1:18" s="1" customFormat="1" ht="27" outlineLevel="1" x14ac:dyDescent="0.25">
      <c r="A810" s="111">
        <f t="shared" si="117"/>
        <v>807</v>
      </c>
      <c r="B810" s="82" t="s">
        <v>1687</v>
      </c>
      <c r="C810" s="100" t="s">
        <v>1663</v>
      </c>
      <c r="D810" s="100" t="s">
        <v>688</v>
      </c>
      <c r="E810" s="100" t="s">
        <v>24</v>
      </c>
      <c r="F810" s="100" t="s">
        <v>665</v>
      </c>
      <c r="G810" s="100" t="s">
        <v>720</v>
      </c>
      <c r="H810" s="76" t="s">
        <v>1664</v>
      </c>
      <c r="I810" s="76" t="s">
        <v>1665</v>
      </c>
      <c r="J810" s="76" t="s">
        <v>72</v>
      </c>
      <c r="K810" s="75" t="s">
        <v>1688</v>
      </c>
      <c r="L810" s="75" t="s">
        <v>24</v>
      </c>
      <c r="M810" s="77">
        <v>0</v>
      </c>
      <c r="N810" s="78">
        <v>500</v>
      </c>
      <c r="O810" s="79">
        <v>500</v>
      </c>
      <c r="P810" s="80">
        <f t="shared" si="116"/>
        <v>0</v>
      </c>
      <c r="Q810" s="81">
        <f t="shared" si="115"/>
        <v>100</v>
      </c>
    </row>
    <row r="811" spans="1:18" s="1" customFormat="1" ht="27" outlineLevel="1" x14ac:dyDescent="0.25">
      <c r="A811" s="111">
        <f t="shared" si="117"/>
        <v>808</v>
      </c>
      <c r="B811" s="82" t="s">
        <v>1689</v>
      </c>
      <c r="C811" s="100" t="s">
        <v>1663</v>
      </c>
      <c r="D811" s="100" t="s">
        <v>688</v>
      </c>
      <c r="E811" s="100" t="s">
        <v>24</v>
      </c>
      <c r="F811" s="100" t="s">
        <v>665</v>
      </c>
      <c r="G811" s="100" t="s">
        <v>720</v>
      </c>
      <c r="H811" s="76" t="s">
        <v>1664</v>
      </c>
      <c r="I811" s="76" t="s">
        <v>1665</v>
      </c>
      <c r="J811" s="76" t="s">
        <v>72</v>
      </c>
      <c r="K811" s="75" t="s">
        <v>1690</v>
      </c>
      <c r="L811" s="75" t="s">
        <v>24</v>
      </c>
      <c r="M811" s="77">
        <v>0</v>
      </c>
      <c r="N811" s="78">
        <v>100</v>
      </c>
      <c r="O811" s="79">
        <v>100</v>
      </c>
      <c r="P811" s="80">
        <f t="shared" si="116"/>
        <v>0</v>
      </c>
      <c r="Q811" s="81">
        <f t="shared" si="115"/>
        <v>100</v>
      </c>
    </row>
    <row r="812" spans="1:18" s="1" customFormat="1" ht="40.5" outlineLevel="1" x14ac:dyDescent="0.25">
      <c r="A812" s="111">
        <f t="shared" si="117"/>
        <v>809</v>
      </c>
      <c r="B812" s="82" t="s">
        <v>1691</v>
      </c>
      <c r="C812" s="100" t="s">
        <v>1663</v>
      </c>
      <c r="D812" s="100" t="s">
        <v>688</v>
      </c>
      <c r="E812" s="100" t="s">
        <v>24</v>
      </c>
      <c r="F812" s="100" t="s">
        <v>665</v>
      </c>
      <c r="G812" s="100" t="s">
        <v>720</v>
      </c>
      <c r="H812" s="76" t="s">
        <v>1664</v>
      </c>
      <c r="I812" s="76" t="s">
        <v>1665</v>
      </c>
      <c r="J812" s="76" t="s">
        <v>72</v>
      </c>
      <c r="K812" s="75" t="s">
        <v>1692</v>
      </c>
      <c r="L812" s="75" t="s">
        <v>24</v>
      </c>
      <c r="M812" s="77">
        <v>0</v>
      </c>
      <c r="N812" s="78">
        <v>495</v>
      </c>
      <c r="O812" s="79">
        <v>495</v>
      </c>
      <c r="P812" s="80">
        <f t="shared" si="116"/>
        <v>0</v>
      </c>
      <c r="Q812" s="81">
        <f t="shared" si="115"/>
        <v>100</v>
      </c>
    </row>
    <row r="813" spans="1:18" s="1" customFormat="1" ht="40.5" outlineLevel="1" x14ac:dyDescent="0.25">
      <c r="A813" s="111">
        <f t="shared" si="117"/>
        <v>810</v>
      </c>
      <c r="B813" s="82" t="s">
        <v>1693</v>
      </c>
      <c r="C813" s="100" t="s">
        <v>1663</v>
      </c>
      <c r="D813" s="100" t="s">
        <v>688</v>
      </c>
      <c r="E813" s="100" t="s">
        <v>24</v>
      </c>
      <c r="F813" s="100" t="s">
        <v>665</v>
      </c>
      <c r="G813" s="100" t="s">
        <v>720</v>
      </c>
      <c r="H813" s="76" t="s">
        <v>1664</v>
      </c>
      <c r="I813" s="76" t="s">
        <v>1665</v>
      </c>
      <c r="J813" s="76" t="s">
        <v>72</v>
      </c>
      <c r="K813" s="75" t="s">
        <v>1694</v>
      </c>
      <c r="L813" s="75" t="s">
        <v>24</v>
      </c>
      <c r="M813" s="77">
        <v>0</v>
      </c>
      <c r="N813" s="78">
        <v>332</v>
      </c>
      <c r="O813" s="79">
        <v>332</v>
      </c>
      <c r="P813" s="80">
        <f t="shared" si="116"/>
        <v>0</v>
      </c>
      <c r="Q813" s="81">
        <f t="shared" si="115"/>
        <v>100</v>
      </c>
    </row>
    <row r="814" spans="1:18" s="1" customFormat="1" ht="40.5" outlineLevel="1" x14ac:dyDescent="0.25">
      <c r="A814" s="111">
        <f t="shared" si="117"/>
        <v>811</v>
      </c>
      <c r="B814" s="82" t="s">
        <v>1695</v>
      </c>
      <c r="C814" s="100" t="s">
        <v>1663</v>
      </c>
      <c r="D814" s="100" t="s">
        <v>688</v>
      </c>
      <c r="E814" s="100" t="s">
        <v>24</v>
      </c>
      <c r="F814" s="100" t="s">
        <v>665</v>
      </c>
      <c r="G814" s="100" t="s">
        <v>720</v>
      </c>
      <c r="H814" s="76" t="s">
        <v>1664</v>
      </c>
      <c r="I814" s="76" t="s">
        <v>1665</v>
      </c>
      <c r="J814" s="76" t="s">
        <v>72</v>
      </c>
      <c r="K814" s="75" t="s">
        <v>1696</v>
      </c>
      <c r="L814" s="75" t="s">
        <v>24</v>
      </c>
      <c r="M814" s="77">
        <v>0</v>
      </c>
      <c r="N814" s="78">
        <v>483</v>
      </c>
      <c r="O814" s="79">
        <v>483</v>
      </c>
      <c r="P814" s="80">
        <f t="shared" si="116"/>
        <v>0</v>
      </c>
      <c r="Q814" s="81">
        <f t="shared" si="115"/>
        <v>100</v>
      </c>
    </row>
    <row r="815" spans="1:18" s="1" customFormat="1" ht="40.5" outlineLevel="1" x14ac:dyDescent="0.25">
      <c r="A815" s="111">
        <f t="shared" si="117"/>
        <v>812</v>
      </c>
      <c r="B815" s="82" t="s">
        <v>1697</v>
      </c>
      <c r="C815" s="100" t="s">
        <v>1663</v>
      </c>
      <c r="D815" s="100" t="s">
        <v>688</v>
      </c>
      <c r="E815" s="100" t="s">
        <v>24</v>
      </c>
      <c r="F815" s="100" t="s">
        <v>665</v>
      </c>
      <c r="G815" s="100" t="s">
        <v>720</v>
      </c>
      <c r="H815" s="76" t="s">
        <v>1664</v>
      </c>
      <c r="I815" s="76" t="s">
        <v>1665</v>
      </c>
      <c r="J815" s="76" t="s">
        <v>72</v>
      </c>
      <c r="K815" s="75" t="s">
        <v>1698</v>
      </c>
      <c r="L815" s="75" t="s">
        <v>24</v>
      </c>
      <c r="M815" s="77">
        <v>0</v>
      </c>
      <c r="N815" s="78">
        <v>500</v>
      </c>
      <c r="O815" s="79">
        <v>500</v>
      </c>
      <c r="P815" s="80">
        <f t="shared" si="116"/>
        <v>0</v>
      </c>
      <c r="Q815" s="81">
        <f t="shared" si="115"/>
        <v>100</v>
      </c>
    </row>
    <row r="816" spans="1:18" s="40" customFormat="1" ht="26.25" x14ac:dyDescent="0.25">
      <c r="A816" s="126">
        <f t="shared" si="117"/>
        <v>813</v>
      </c>
      <c r="B816" s="101" t="s">
        <v>1699</v>
      </c>
      <c r="C816" s="96">
        <v>236671</v>
      </c>
      <c r="D816" s="96">
        <v>20</v>
      </c>
      <c r="E816" s="96"/>
      <c r="F816" s="96"/>
      <c r="G816" s="96"/>
      <c r="H816" s="97">
        <v>15505</v>
      </c>
      <c r="I816" s="98"/>
      <c r="J816" s="98"/>
      <c r="K816" s="98"/>
      <c r="L816" s="98"/>
      <c r="M816" s="99">
        <f>M817</f>
        <v>0</v>
      </c>
      <c r="N816" s="99">
        <f t="shared" ref="N816:P816" si="118">N817</f>
        <v>33750</v>
      </c>
      <c r="O816" s="99">
        <f t="shared" si="118"/>
        <v>0</v>
      </c>
      <c r="P816" s="32">
        <f t="shared" si="118"/>
        <v>-33750</v>
      </c>
      <c r="Q816" s="30">
        <f t="shared" si="115"/>
        <v>0</v>
      </c>
      <c r="R816" s="39"/>
    </row>
    <row r="817" spans="1:19" s="1" customFormat="1" ht="13.5" x14ac:dyDescent="0.25">
      <c r="A817" s="110">
        <f t="shared" si="117"/>
        <v>814</v>
      </c>
      <c r="B817" s="75" t="s">
        <v>1700</v>
      </c>
      <c r="C817" s="76" t="s">
        <v>1701</v>
      </c>
      <c r="D817" s="76" t="s">
        <v>688</v>
      </c>
      <c r="E817" s="76" t="s">
        <v>24</v>
      </c>
      <c r="F817" s="76" t="s">
        <v>665</v>
      </c>
      <c r="G817" s="76" t="s">
        <v>466</v>
      </c>
      <c r="H817" s="76" t="s">
        <v>1664</v>
      </c>
      <c r="I817" s="76" t="s">
        <v>1665</v>
      </c>
      <c r="J817" s="76" t="s">
        <v>72</v>
      </c>
      <c r="K817" s="75" t="s">
        <v>1702</v>
      </c>
      <c r="L817" s="75" t="s">
        <v>24</v>
      </c>
      <c r="M817" s="77">
        <v>0</v>
      </c>
      <c r="N817" s="78">
        <v>33750</v>
      </c>
      <c r="O817" s="79">
        <v>0</v>
      </c>
      <c r="P817" s="80">
        <f t="shared" ref="P817" si="119">O817-N817</f>
        <v>-33750</v>
      </c>
      <c r="Q817" s="81">
        <f t="shared" si="115"/>
        <v>0</v>
      </c>
    </row>
    <row r="818" spans="1:19" s="40" customFormat="1" ht="14.25" customHeight="1" x14ac:dyDescent="0.25">
      <c r="A818" s="120">
        <f t="shared" si="117"/>
        <v>815</v>
      </c>
      <c r="B818" s="66" t="s">
        <v>19</v>
      </c>
      <c r="C818" s="67"/>
      <c r="D818" s="67"/>
      <c r="E818" s="67"/>
      <c r="F818" s="67"/>
      <c r="G818" s="67"/>
      <c r="H818" s="67"/>
      <c r="I818" s="67"/>
      <c r="J818" s="67"/>
      <c r="K818" s="68"/>
      <c r="L818" s="68"/>
      <c r="M818" s="70">
        <f>M821+M965</f>
        <v>2654253</v>
      </c>
      <c r="N818" s="70">
        <f>N821+N965</f>
        <v>2628465</v>
      </c>
      <c r="O818" s="70">
        <f>O821+O965</f>
        <v>1331291</v>
      </c>
      <c r="P818" s="71">
        <f>P821+P965</f>
        <v>-1297174</v>
      </c>
      <c r="Q818" s="69">
        <f t="shared" si="115"/>
        <v>50.648990950992314</v>
      </c>
      <c r="R818" s="39"/>
    </row>
    <row r="819" spans="1:19" s="40" customFormat="1" ht="14.25" customHeight="1" x14ac:dyDescent="0.25">
      <c r="A819" s="121">
        <f t="shared" si="117"/>
        <v>816</v>
      </c>
      <c r="B819" s="72" t="s">
        <v>13</v>
      </c>
      <c r="C819" s="73"/>
      <c r="D819" s="73"/>
      <c r="E819" s="73"/>
      <c r="F819" s="73"/>
      <c r="G819" s="73"/>
      <c r="H819" s="73"/>
      <c r="I819" s="73"/>
      <c r="J819" s="73"/>
      <c r="K819" s="74"/>
      <c r="L819" s="74"/>
      <c r="M819" s="25">
        <f>M821+M965-M820</f>
        <v>1577553</v>
      </c>
      <c r="N819" s="25">
        <f>N821+N965-N820</f>
        <v>2628465</v>
      </c>
      <c r="O819" s="25">
        <f>O821+O965-O820</f>
        <v>1331291</v>
      </c>
      <c r="P819" s="26">
        <f>P821+P965-P820</f>
        <v>-1297174</v>
      </c>
      <c r="Q819" s="24">
        <f t="shared" si="115"/>
        <v>50.648990950992314</v>
      </c>
      <c r="R819" s="39"/>
    </row>
    <row r="820" spans="1:19" s="40" customFormat="1" ht="14.25" customHeight="1" x14ac:dyDescent="0.25">
      <c r="A820" s="115">
        <f t="shared" si="117"/>
        <v>817</v>
      </c>
      <c r="B820" s="33" t="s">
        <v>15</v>
      </c>
      <c r="C820" s="34"/>
      <c r="D820" s="34"/>
      <c r="E820" s="34"/>
      <c r="F820" s="34"/>
      <c r="G820" s="34"/>
      <c r="H820" s="34"/>
      <c r="I820" s="34"/>
      <c r="J820" s="34"/>
      <c r="K820" s="35"/>
      <c r="L820" s="35"/>
      <c r="M820" s="37">
        <f>M823</f>
        <v>1076700</v>
      </c>
      <c r="N820" s="37">
        <f t="shared" ref="N820:P820" si="120">N823</f>
        <v>0</v>
      </c>
      <c r="O820" s="37">
        <f t="shared" si="120"/>
        <v>0</v>
      </c>
      <c r="P820" s="38">
        <f t="shared" si="120"/>
        <v>0</v>
      </c>
      <c r="Q820" s="36" t="s">
        <v>107</v>
      </c>
      <c r="R820" s="39"/>
      <c r="S820" s="39"/>
    </row>
    <row r="821" spans="1:19" s="40" customFormat="1" ht="13.5" x14ac:dyDescent="0.25">
      <c r="A821" s="116">
        <f t="shared" ref="A821:A884" si="121">1+A820</f>
        <v>818</v>
      </c>
      <c r="B821" s="43" t="s">
        <v>1703</v>
      </c>
      <c r="C821" s="42"/>
      <c r="D821" s="42"/>
      <c r="E821" s="42"/>
      <c r="F821" s="42"/>
      <c r="G821" s="42"/>
      <c r="H821" s="42"/>
      <c r="I821" s="42"/>
      <c r="J821" s="42"/>
      <c r="K821" s="102"/>
      <c r="L821" s="102"/>
      <c r="M821" s="45">
        <f>M822+M823+M824+M825+M826+M873+M877+M882+M899+M920+M924+M927+M930+M933+M942+M948+M956</f>
        <v>1816123</v>
      </c>
      <c r="N821" s="45">
        <f>N822+N823+N824+N825+N826+N873+N877+N882+N899+N920+N924+N927+N930+N933+N942+N948+N956</f>
        <v>1187867</v>
      </c>
      <c r="O821" s="45">
        <f>O822+O823+O824+O825+O826+O873+O877+O882+O899+O920+O924+O927+O930+O933+O942+O948+O956</f>
        <v>466002</v>
      </c>
      <c r="P821" s="46">
        <f>P822+P823+P824+P825+P826+P873+P877+P882+P899+P920+P924+P927+P930+P933+P942+P948+P956</f>
        <v>-721865</v>
      </c>
      <c r="Q821" s="44">
        <f t="shared" si="115"/>
        <v>39.23014950326931</v>
      </c>
      <c r="R821" s="39"/>
    </row>
    <row r="822" spans="1:19" s="1" customFormat="1" ht="13.5" x14ac:dyDescent="0.25">
      <c r="A822" s="110">
        <f t="shared" si="121"/>
        <v>819</v>
      </c>
      <c r="B822" s="75" t="s">
        <v>1704</v>
      </c>
      <c r="C822" s="76" t="s">
        <v>1705</v>
      </c>
      <c r="D822" s="76" t="s">
        <v>1706</v>
      </c>
      <c r="E822" s="76" t="s">
        <v>24</v>
      </c>
      <c r="F822" s="76" t="s">
        <v>106</v>
      </c>
      <c r="G822" s="76" t="s">
        <v>466</v>
      </c>
      <c r="H822" s="76"/>
      <c r="I822" s="76" t="s">
        <v>24</v>
      </c>
      <c r="J822" s="76" t="s">
        <v>24</v>
      </c>
      <c r="K822" s="75"/>
      <c r="L822" s="75" t="s">
        <v>24</v>
      </c>
      <c r="M822" s="77">
        <v>640173</v>
      </c>
      <c r="N822" s="78">
        <v>697286</v>
      </c>
      <c r="O822" s="79">
        <v>0</v>
      </c>
      <c r="P822" s="80">
        <f>O822-N822</f>
        <v>-697286</v>
      </c>
      <c r="Q822" s="81">
        <f>O822/N822*100</f>
        <v>0</v>
      </c>
    </row>
    <row r="823" spans="1:19" s="1" customFormat="1" ht="13.5" x14ac:dyDescent="0.25">
      <c r="A823" s="110">
        <f t="shared" si="121"/>
        <v>820</v>
      </c>
      <c r="B823" s="75" t="s">
        <v>1707</v>
      </c>
      <c r="C823" s="76" t="s">
        <v>1708</v>
      </c>
      <c r="D823" s="76" t="s">
        <v>1706</v>
      </c>
      <c r="E823" s="76" t="s">
        <v>24</v>
      </c>
      <c r="F823" s="76" t="s">
        <v>106</v>
      </c>
      <c r="G823" s="76" t="s">
        <v>466</v>
      </c>
      <c r="H823" s="76"/>
      <c r="I823" s="76" t="s">
        <v>24</v>
      </c>
      <c r="J823" s="76" t="s">
        <v>24</v>
      </c>
      <c r="K823" s="75"/>
      <c r="L823" s="75" t="s">
        <v>24</v>
      </c>
      <c r="M823" s="77">
        <v>1076700</v>
      </c>
      <c r="N823" s="78">
        <v>0</v>
      </c>
      <c r="O823" s="79">
        <v>0</v>
      </c>
      <c r="P823" s="80">
        <f>O823-N823</f>
        <v>0</v>
      </c>
      <c r="Q823" s="83" t="s">
        <v>107</v>
      </c>
    </row>
    <row r="824" spans="1:19" s="1" customFormat="1" ht="27" x14ac:dyDescent="0.25">
      <c r="A824" s="111">
        <f t="shared" si="121"/>
        <v>821</v>
      </c>
      <c r="B824" s="82" t="s">
        <v>1709</v>
      </c>
      <c r="C824" s="76" t="s">
        <v>1710</v>
      </c>
      <c r="D824" s="76" t="s">
        <v>1711</v>
      </c>
      <c r="E824" s="76" t="s">
        <v>305</v>
      </c>
      <c r="F824" s="76" t="s">
        <v>698</v>
      </c>
      <c r="G824" s="76" t="s">
        <v>29</v>
      </c>
      <c r="H824" s="76"/>
      <c r="I824" s="76" t="s">
        <v>24</v>
      </c>
      <c r="J824" s="76" t="s">
        <v>24</v>
      </c>
      <c r="K824" s="75" t="s">
        <v>1712</v>
      </c>
      <c r="L824" s="75" t="s">
        <v>24</v>
      </c>
      <c r="M824" s="77">
        <v>0</v>
      </c>
      <c r="N824" s="78">
        <v>4</v>
      </c>
      <c r="O824" s="79">
        <v>4</v>
      </c>
      <c r="P824" s="80">
        <f>O824-N824</f>
        <v>0</v>
      </c>
      <c r="Q824" s="81">
        <f>O824/N824*100</f>
        <v>100</v>
      </c>
    </row>
    <row r="825" spans="1:19" s="1" customFormat="1" ht="13.5" x14ac:dyDescent="0.25">
      <c r="A825" s="110">
        <f t="shared" si="121"/>
        <v>822</v>
      </c>
      <c r="B825" s="75" t="s">
        <v>1713</v>
      </c>
      <c r="C825" s="76" t="s">
        <v>1714</v>
      </c>
      <c r="D825" s="76" t="s">
        <v>1711</v>
      </c>
      <c r="E825" s="76" t="s">
        <v>455</v>
      </c>
      <c r="F825" s="76" t="s">
        <v>452</v>
      </c>
      <c r="G825" s="76" t="s">
        <v>29</v>
      </c>
      <c r="H825" s="76"/>
      <c r="I825" s="76" t="s">
        <v>24</v>
      </c>
      <c r="J825" s="76" t="s">
        <v>24</v>
      </c>
      <c r="K825" s="75" t="s">
        <v>1715</v>
      </c>
      <c r="L825" s="75" t="s">
        <v>24</v>
      </c>
      <c r="M825" s="77">
        <v>300</v>
      </c>
      <c r="N825" s="78">
        <v>0</v>
      </c>
      <c r="O825" s="79">
        <v>0</v>
      </c>
      <c r="P825" s="80">
        <f>O825-N825</f>
        <v>0</v>
      </c>
      <c r="Q825" s="83" t="s">
        <v>107</v>
      </c>
    </row>
    <row r="826" spans="1:19" s="40" customFormat="1" ht="26.25" collapsed="1" x14ac:dyDescent="0.25">
      <c r="A826" s="124">
        <f t="shared" si="121"/>
        <v>823</v>
      </c>
      <c r="B826" s="93" t="s">
        <v>1716</v>
      </c>
      <c r="C826" s="85">
        <v>236010</v>
      </c>
      <c r="D826" s="85" t="s">
        <v>1706</v>
      </c>
      <c r="E826" s="85"/>
      <c r="F826" s="85"/>
      <c r="G826" s="85"/>
      <c r="H826" s="85"/>
      <c r="I826" s="85"/>
      <c r="J826" s="85"/>
      <c r="K826" s="86"/>
      <c r="L826" s="86"/>
      <c r="M826" s="87">
        <f>SUM(M827:M872)</f>
        <v>33000</v>
      </c>
      <c r="N826" s="87">
        <f t="shared" ref="N826:P826" si="122">SUM(N827:N872)</f>
        <v>118691</v>
      </c>
      <c r="O826" s="87">
        <f t="shared" si="122"/>
        <v>114003</v>
      </c>
      <c r="P826" s="46">
        <f t="shared" si="122"/>
        <v>-4688</v>
      </c>
      <c r="Q826" s="44">
        <f t="shared" ref="Q826:Q873" si="123">O826/N826*100</f>
        <v>96.050248123278095</v>
      </c>
      <c r="R826" s="39"/>
    </row>
    <row r="827" spans="1:19" s="1" customFormat="1" ht="27" outlineLevel="1" x14ac:dyDescent="0.25">
      <c r="A827" s="111">
        <f t="shared" si="121"/>
        <v>824</v>
      </c>
      <c r="B827" s="82" t="s">
        <v>1717</v>
      </c>
      <c r="C827" s="76" t="s">
        <v>1710</v>
      </c>
      <c r="D827" s="76" t="s">
        <v>1706</v>
      </c>
      <c r="E827" s="76"/>
      <c r="F827" s="76" t="s">
        <v>206</v>
      </c>
      <c r="G827" s="76" t="s">
        <v>35</v>
      </c>
      <c r="H827" s="76"/>
      <c r="I827" s="76" t="s">
        <v>1718</v>
      </c>
      <c r="J827" s="76" t="s">
        <v>70</v>
      </c>
      <c r="K827" s="75" t="s">
        <v>1719</v>
      </c>
      <c r="L827" s="75" t="s">
        <v>24</v>
      </c>
      <c r="M827" s="77">
        <v>6500</v>
      </c>
      <c r="N827" s="78">
        <v>0</v>
      </c>
      <c r="O827" s="79">
        <v>0</v>
      </c>
      <c r="P827" s="80">
        <f t="shared" ref="P827:P872" si="124">O827-N827</f>
        <v>0</v>
      </c>
      <c r="Q827" s="83" t="s">
        <v>107</v>
      </c>
    </row>
    <row r="828" spans="1:19" s="1" customFormat="1" ht="27" outlineLevel="1" x14ac:dyDescent="0.25">
      <c r="A828" s="110">
        <f t="shared" si="121"/>
        <v>825</v>
      </c>
      <c r="B828" s="82" t="s">
        <v>1720</v>
      </c>
      <c r="C828" s="76" t="s">
        <v>1710</v>
      </c>
      <c r="D828" s="76" t="s">
        <v>1706</v>
      </c>
      <c r="E828" s="76" t="s">
        <v>24</v>
      </c>
      <c r="F828" s="76" t="s">
        <v>239</v>
      </c>
      <c r="G828" s="76" t="s">
        <v>35</v>
      </c>
      <c r="H828" s="76"/>
      <c r="I828" s="76" t="s">
        <v>1718</v>
      </c>
      <c r="J828" s="76" t="s">
        <v>70</v>
      </c>
      <c r="K828" s="75" t="s">
        <v>1721</v>
      </c>
      <c r="L828" s="75" t="s">
        <v>24</v>
      </c>
      <c r="M828" s="77">
        <v>26500</v>
      </c>
      <c r="N828" s="78">
        <v>0</v>
      </c>
      <c r="O828" s="79">
        <v>0</v>
      </c>
      <c r="P828" s="80">
        <f t="shared" si="124"/>
        <v>0</v>
      </c>
      <c r="Q828" s="83" t="s">
        <v>107</v>
      </c>
    </row>
    <row r="829" spans="1:19" s="1" customFormat="1" ht="27" outlineLevel="1" x14ac:dyDescent="0.25">
      <c r="A829" s="111">
        <f t="shared" si="121"/>
        <v>826</v>
      </c>
      <c r="B829" s="82" t="s">
        <v>1722</v>
      </c>
      <c r="C829" s="76" t="s">
        <v>1710</v>
      </c>
      <c r="D829" s="76" t="s">
        <v>1706</v>
      </c>
      <c r="E829" s="76" t="s">
        <v>1723</v>
      </c>
      <c r="F829" s="76" t="s">
        <v>145</v>
      </c>
      <c r="G829" s="76" t="s">
        <v>47</v>
      </c>
      <c r="H829" s="76"/>
      <c r="I829" s="76" t="s">
        <v>1718</v>
      </c>
      <c r="J829" s="76" t="s">
        <v>70</v>
      </c>
      <c r="K829" s="75" t="s">
        <v>1719</v>
      </c>
      <c r="L829" s="75" t="s">
        <v>24</v>
      </c>
      <c r="M829" s="77">
        <v>0</v>
      </c>
      <c r="N829" s="78">
        <v>92</v>
      </c>
      <c r="O829" s="79">
        <v>92</v>
      </c>
      <c r="P829" s="80">
        <f t="shared" si="124"/>
        <v>0</v>
      </c>
      <c r="Q829" s="81">
        <f t="shared" si="123"/>
        <v>100</v>
      </c>
    </row>
    <row r="830" spans="1:19" s="1" customFormat="1" ht="27" outlineLevel="1" x14ac:dyDescent="0.25">
      <c r="A830" s="111">
        <f t="shared" si="121"/>
        <v>827</v>
      </c>
      <c r="B830" s="82" t="s">
        <v>1724</v>
      </c>
      <c r="C830" s="76" t="s">
        <v>1710</v>
      </c>
      <c r="D830" s="76" t="s">
        <v>1706</v>
      </c>
      <c r="E830" s="76" t="s">
        <v>1723</v>
      </c>
      <c r="F830" s="76" t="s">
        <v>145</v>
      </c>
      <c r="G830" s="76" t="s">
        <v>47</v>
      </c>
      <c r="H830" s="76" t="s">
        <v>1725</v>
      </c>
      <c r="I830" s="76" t="s">
        <v>1718</v>
      </c>
      <c r="J830" s="76" t="s">
        <v>70</v>
      </c>
      <c r="K830" s="75" t="s">
        <v>1726</v>
      </c>
      <c r="L830" s="75" t="s">
        <v>24</v>
      </c>
      <c r="M830" s="77">
        <v>0</v>
      </c>
      <c r="N830" s="78">
        <v>46</v>
      </c>
      <c r="O830" s="79">
        <v>46</v>
      </c>
      <c r="P830" s="80">
        <f t="shared" si="124"/>
        <v>0</v>
      </c>
      <c r="Q830" s="81">
        <f t="shared" si="123"/>
        <v>100</v>
      </c>
    </row>
    <row r="831" spans="1:19" s="1" customFormat="1" ht="27" outlineLevel="1" x14ac:dyDescent="0.25">
      <c r="A831" s="111">
        <f t="shared" si="121"/>
        <v>828</v>
      </c>
      <c r="B831" s="82" t="s">
        <v>1727</v>
      </c>
      <c r="C831" s="76" t="s">
        <v>1710</v>
      </c>
      <c r="D831" s="76" t="s">
        <v>1706</v>
      </c>
      <c r="E831" s="76" t="s">
        <v>1723</v>
      </c>
      <c r="F831" s="76" t="s">
        <v>145</v>
      </c>
      <c r="G831" s="76" t="s">
        <v>47</v>
      </c>
      <c r="H831" s="76" t="s">
        <v>1728</v>
      </c>
      <c r="I831" s="76" t="s">
        <v>1718</v>
      </c>
      <c r="J831" s="76" t="s">
        <v>72</v>
      </c>
      <c r="K831" s="75" t="s">
        <v>1729</v>
      </c>
      <c r="L831" s="75" t="s">
        <v>24</v>
      </c>
      <c r="M831" s="77">
        <v>0</v>
      </c>
      <c r="N831" s="78">
        <v>780</v>
      </c>
      <c r="O831" s="79">
        <v>780</v>
      </c>
      <c r="P831" s="80">
        <f t="shared" si="124"/>
        <v>0</v>
      </c>
      <c r="Q831" s="81">
        <f t="shared" si="123"/>
        <v>100</v>
      </c>
    </row>
    <row r="832" spans="1:19" s="1" customFormat="1" ht="27" outlineLevel="1" x14ac:dyDescent="0.25">
      <c r="A832" s="111">
        <f t="shared" si="121"/>
        <v>829</v>
      </c>
      <c r="B832" s="82" t="s">
        <v>1730</v>
      </c>
      <c r="C832" s="76" t="s">
        <v>1710</v>
      </c>
      <c r="D832" s="76" t="s">
        <v>1706</v>
      </c>
      <c r="E832" s="76" t="s">
        <v>1723</v>
      </c>
      <c r="F832" s="76" t="s">
        <v>145</v>
      </c>
      <c r="G832" s="76" t="s">
        <v>35</v>
      </c>
      <c r="H832" s="76"/>
      <c r="I832" s="76" t="s">
        <v>24</v>
      </c>
      <c r="J832" s="76" t="s">
        <v>24</v>
      </c>
      <c r="K832" s="75" t="s">
        <v>1731</v>
      </c>
      <c r="L832" s="75" t="s">
        <v>24</v>
      </c>
      <c r="M832" s="77">
        <v>0</v>
      </c>
      <c r="N832" s="78">
        <v>80</v>
      </c>
      <c r="O832" s="79">
        <v>80</v>
      </c>
      <c r="P832" s="80">
        <f t="shared" si="124"/>
        <v>0</v>
      </c>
      <c r="Q832" s="81">
        <f t="shared" si="123"/>
        <v>100</v>
      </c>
    </row>
    <row r="833" spans="1:17" s="1" customFormat="1" ht="27" outlineLevel="1" x14ac:dyDescent="0.25">
      <c r="A833" s="111">
        <f t="shared" si="121"/>
        <v>830</v>
      </c>
      <c r="B833" s="82" t="s">
        <v>1732</v>
      </c>
      <c r="C833" s="76" t="s">
        <v>1710</v>
      </c>
      <c r="D833" s="76" t="s">
        <v>1706</v>
      </c>
      <c r="E833" s="76" t="s">
        <v>134</v>
      </c>
      <c r="F833" s="76" t="s">
        <v>145</v>
      </c>
      <c r="G833" s="76" t="s">
        <v>47</v>
      </c>
      <c r="H833" s="76"/>
      <c r="I833" s="76" t="s">
        <v>1718</v>
      </c>
      <c r="J833" s="76" t="s">
        <v>70</v>
      </c>
      <c r="K833" s="75" t="s">
        <v>1733</v>
      </c>
      <c r="L833" s="75" t="s">
        <v>24</v>
      </c>
      <c r="M833" s="77">
        <v>0</v>
      </c>
      <c r="N833" s="78">
        <v>194</v>
      </c>
      <c r="O833" s="79">
        <v>72</v>
      </c>
      <c r="P833" s="80">
        <f t="shared" si="124"/>
        <v>-122</v>
      </c>
      <c r="Q833" s="81">
        <f t="shared" si="123"/>
        <v>37.113402061855673</v>
      </c>
    </row>
    <row r="834" spans="1:17" s="1" customFormat="1" ht="27" outlineLevel="1" x14ac:dyDescent="0.25">
      <c r="A834" s="111">
        <f t="shared" si="121"/>
        <v>831</v>
      </c>
      <c r="B834" s="82" t="s">
        <v>1734</v>
      </c>
      <c r="C834" s="76" t="s">
        <v>1710</v>
      </c>
      <c r="D834" s="76" t="s">
        <v>1706</v>
      </c>
      <c r="E834" s="76" t="s">
        <v>134</v>
      </c>
      <c r="F834" s="76" t="s">
        <v>145</v>
      </c>
      <c r="G834" s="76" t="s">
        <v>47</v>
      </c>
      <c r="H834" s="76" t="s">
        <v>1725</v>
      </c>
      <c r="I834" s="76" t="s">
        <v>1718</v>
      </c>
      <c r="J834" s="76" t="s">
        <v>70</v>
      </c>
      <c r="K834" s="75" t="s">
        <v>1735</v>
      </c>
      <c r="L834" s="75" t="s">
        <v>24</v>
      </c>
      <c r="M834" s="77">
        <v>0</v>
      </c>
      <c r="N834" s="78">
        <v>97</v>
      </c>
      <c r="O834" s="79">
        <v>36</v>
      </c>
      <c r="P834" s="80">
        <f t="shared" si="124"/>
        <v>-61</v>
      </c>
      <c r="Q834" s="81">
        <f t="shared" si="123"/>
        <v>37.113402061855673</v>
      </c>
    </row>
    <row r="835" spans="1:17" s="1" customFormat="1" ht="27" outlineLevel="1" x14ac:dyDescent="0.25">
      <c r="A835" s="111">
        <f t="shared" si="121"/>
        <v>832</v>
      </c>
      <c r="B835" s="82" t="s">
        <v>1736</v>
      </c>
      <c r="C835" s="76" t="s">
        <v>1710</v>
      </c>
      <c r="D835" s="76" t="s">
        <v>1706</v>
      </c>
      <c r="E835" s="76" t="s">
        <v>134</v>
      </c>
      <c r="F835" s="76" t="s">
        <v>145</v>
      </c>
      <c r="G835" s="76" t="s">
        <v>47</v>
      </c>
      <c r="H835" s="76" t="s">
        <v>1728</v>
      </c>
      <c r="I835" s="76" t="s">
        <v>1718</v>
      </c>
      <c r="J835" s="76" t="s">
        <v>72</v>
      </c>
      <c r="K835" s="75" t="s">
        <v>1737</v>
      </c>
      <c r="L835" s="75" t="s">
        <v>24</v>
      </c>
      <c r="M835" s="77">
        <v>0</v>
      </c>
      <c r="N835" s="78">
        <v>1652</v>
      </c>
      <c r="O835" s="79">
        <v>613</v>
      </c>
      <c r="P835" s="80">
        <f t="shared" si="124"/>
        <v>-1039</v>
      </c>
      <c r="Q835" s="81">
        <f t="shared" si="123"/>
        <v>37.106537530266344</v>
      </c>
    </row>
    <row r="836" spans="1:17" s="1" customFormat="1" ht="27" outlineLevel="1" x14ac:dyDescent="0.25">
      <c r="A836" s="111">
        <f t="shared" si="121"/>
        <v>833</v>
      </c>
      <c r="B836" s="82" t="s">
        <v>1738</v>
      </c>
      <c r="C836" s="76" t="s">
        <v>1710</v>
      </c>
      <c r="D836" s="76" t="s">
        <v>1706</v>
      </c>
      <c r="E836" s="76" t="s">
        <v>134</v>
      </c>
      <c r="F836" s="76" t="s">
        <v>145</v>
      </c>
      <c r="G836" s="76" t="s">
        <v>35</v>
      </c>
      <c r="H836" s="76"/>
      <c r="I836" s="76" t="s">
        <v>1718</v>
      </c>
      <c r="J836" s="76" t="s">
        <v>70</v>
      </c>
      <c r="K836" s="75" t="s">
        <v>1733</v>
      </c>
      <c r="L836" s="75" t="s">
        <v>24</v>
      </c>
      <c r="M836" s="77">
        <v>0</v>
      </c>
      <c r="N836" s="78">
        <v>1902</v>
      </c>
      <c r="O836" s="79">
        <v>1902</v>
      </c>
      <c r="P836" s="80">
        <f t="shared" si="124"/>
        <v>0</v>
      </c>
      <c r="Q836" s="81">
        <f t="shared" si="123"/>
        <v>100</v>
      </c>
    </row>
    <row r="837" spans="1:17" s="1" customFormat="1" ht="27" outlineLevel="1" x14ac:dyDescent="0.25">
      <c r="A837" s="111">
        <f t="shared" si="121"/>
        <v>834</v>
      </c>
      <c r="B837" s="82" t="s">
        <v>1739</v>
      </c>
      <c r="C837" s="76" t="s">
        <v>1710</v>
      </c>
      <c r="D837" s="76" t="s">
        <v>1706</v>
      </c>
      <c r="E837" s="76" t="s">
        <v>134</v>
      </c>
      <c r="F837" s="76" t="s">
        <v>145</v>
      </c>
      <c r="G837" s="76" t="s">
        <v>35</v>
      </c>
      <c r="H837" s="76" t="s">
        <v>1725</v>
      </c>
      <c r="I837" s="76" t="s">
        <v>1718</v>
      </c>
      <c r="J837" s="76" t="s">
        <v>70</v>
      </c>
      <c r="K837" s="75" t="s">
        <v>1735</v>
      </c>
      <c r="L837" s="75" t="s">
        <v>24</v>
      </c>
      <c r="M837" s="77">
        <v>0</v>
      </c>
      <c r="N837" s="78">
        <v>951</v>
      </c>
      <c r="O837" s="79">
        <v>951</v>
      </c>
      <c r="P837" s="80">
        <f t="shared" si="124"/>
        <v>0</v>
      </c>
      <c r="Q837" s="81">
        <f t="shared" si="123"/>
        <v>100</v>
      </c>
    </row>
    <row r="838" spans="1:17" s="1" customFormat="1" ht="27" outlineLevel="1" x14ac:dyDescent="0.25">
      <c r="A838" s="111">
        <f t="shared" si="121"/>
        <v>835</v>
      </c>
      <c r="B838" s="82" t="s">
        <v>1740</v>
      </c>
      <c r="C838" s="76" t="s">
        <v>1710</v>
      </c>
      <c r="D838" s="76" t="s">
        <v>1706</v>
      </c>
      <c r="E838" s="76" t="s">
        <v>134</v>
      </c>
      <c r="F838" s="76" t="s">
        <v>145</v>
      </c>
      <c r="G838" s="76" t="s">
        <v>35</v>
      </c>
      <c r="H838" s="76" t="s">
        <v>1728</v>
      </c>
      <c r="I838" s="76" t="s">
        <v>1718</v>
      </c>
      <c r="J838" s="76" t="s">
        <v>72</v>
      </c>
      <c r="K838" s="75" t="s">
        <v>1737</v>
      </c>
      <c r="L838" s="75" t="s">
        <v>24</v>
      </c>
      <c r="M838" s="77">
        <v>0</v>
      </c>
      <c r="N838" s="78">
        <v>16169</v>
      </c>
      <c r="O838" s="79">
        <v>16169</v>
      </c>
      <c r="P838" s="80">
        <f t="shared" si="124"/>
        <v>0</v>
      </c>
      <c r="Q838" s="81">
        <f t="shared" si="123"/>
        <v>100</v>
      </c>
    </row>
    <row r="839" spans="1:17" s="1" customFormat="1" ht="27" outlineLevel="1" x14ac:dyDescent="0.25">
      <c r="A839" s="111">
        <f t="shared" si="121"/>
        <v>836</v>
      </c>
      <c r="B839" s="82" t="s">
        <v>1741</v>
      </c>
      <c r="C839" s="76" t="s">
        <v>1710</v>
      </c>
      <c r="D839" s="76" t="s">
        <v>1706</v>
      </c>
      <c r="E839" s="76" t="s">
        <v>122</v>
      </c>
      <c r="F839" s="76" t="s">
        <v>57</v>
      </c>
      <c r="G839" s="76" t="s">
        <v>47</v>
      </c>
      <c r="H839" s="76"/>
      <c r="I839" s="76" t="s">
        <v>1718</v>
      </c>
      <c r="J839" s="76" t="s">
        <v>70</v>
      </c>
      <c r="K839" s="75" t="s">
        <v>1721</v>
      </c>
      <c r="L839" s="75" t="s">
        <v>24</v>
      </c>
      <c r="M839" s="77">
        <v>0</v>
      </c>
      <c r="N839" s="78">
        <v>18</v>
      </c>
      <c r="O839" s="79">
        <v>18</v>
      </c>
      <c r="P839" s="80">
        <f t="shared" si="124"/>
        <v>0</v>
      </c>
      <c r="Q839" s="81">
        <f t="shared" si="123"/>
        <v>100</v>
      </c>
    </row>
    <row r="840" spans="1:17" s="1" customFormat="1" ht="27" outlineLevel="1" x14ac:dyDescent="0.25">
      <c r="A840" s="111">
        <f t="shared" si="121"/>
        <v>837</v>
      </c>
      <c r="B840" s="82" t="s">
        <v>1742</v>
      </c>
      <c r="C840" s="76" t="s">
        <v>1710</v>
      </c>
      <c r="D840" s="76" t="s">
        <v>1706</v>
      </c>
      <c r="E840" s="76" t="s">
        <v>122</v>
      </c>
      <c r="F840" s="76" t="s">
        <v>57</v>
      </c>
      <c r="G840" s="76" t="s">
        <v>47</v>
      </c>
      <c r="H840" s="76" t="s">
        <v>1725</v>
      </c>
      <c r="I840" s="76" t="s">
        <v>1718</v>
      </c>
      <c r="J840" s="76" t="s">
        <v>70</v>
      </c>
      <c r="K840" s="75" t="s">
        <v>1743</v>
      </c>
      <c r="L840" s="75" t="s">
        <v>24</v>
      </c>
      <c r="M840" s="77">
        <v>0</v>
      </c>
      <c r="N840" s="78">
        <v>9</v>
      </c>
      <c r="O840" s="79">
        <v>9</v>
      </c>
      <c r="P840" s="80">
        <f t="shared" si="124"/>
        <v>0</v>
      </c>
      <c r="Q840" s="81">
        <f t="shared" si="123"/>
        <v>100</v>
      </c>
    </row>
    <row r="841" spans="1:17" s="1" customFormat="1" ht="27" outlineLevel="1" x14ac:dyDescent="0.25">
      <c r="A841" s="111">
        <f t="shared" si="121"/>
        <v>838</v>
      </c>
      <c r="B841" s="82" t="s">
        <v>1744</v>
      </c>
      <c r="C841" s="76" t="s">
        <v>1710</v>
      </c>
      <c r="D841" s="76" t="s">
        <v>1706</v>
      </c>
      <c r="E841" s="76" t="s">
        <v>122</v>
      </c>
      <c r="F841" s="76" t="s">
        <v>57</v>
      </c>
      <c r="G841" s="76" t="s">
        <v>47</v>
      </c>
      <c r="H841" s="76" t="s">
        <v>1728</v>
      </c>
      <c r="I841" s="76" t="s">
        <v>1718</v>
      </c>
      <c r="J841" s="76" t="s">
        <v>72</v>
      </c>
      <c r="K841" s="75" t="s">
        <v>1745</v>
      </c>
      <c r="L841" s="75" t="s">
        <v>24</v>
      </c>
      <c r="M841" s="77">
        <v>0</v>
      </c>
      <c r="N841" s="78">
        <v>154</v>
      </c>
      <c r="O841" s="79">
        <v>154</v>
      </c>
      <c r="P841" s="80">
        <f t="shared" si="124"/>
        <v>0</v>
      </c>
      <c r="Q841" s="81">
        <f t="shared" si="123"/>
        <v>100</v>
      </c>
    </row>
    <row r="842" spans="1:17" s="1" customFormat="1" ht="27" outlineLevel="1" x14ac:dyDescent="0.25">
      <c r="A842" s="111">
        <f t="shared" si="121"/>
        <v>839</v>
      </c>
      <c r="B842" s="82" t="s">
        <v>1746</v>
      </c>
      <c r="C842" s="76" t="s">
        <v>1710</v>
      </c>
      <c r="D842" s="76" t="s">
        <v>1711</v>
      </c>
      <c r="E842" s="76" t="s">
        <v>122</v>
      </c>
      <c r="F842" s="76" t="s">
        <v>57</v>
      </c>
      <c r="G842" s="76" t="s">
        <v>29</v>
      </c>
      <c r="H842" s="76"/>
      <c r="I842" s="76" t="s">
        <v>24</v>
      </c>
      <c r="J842" s="76" t="s">
        <v>24</v>
      </c>
      <c r="K842" s="75" t="s">
        <v>1747</v>
      </c>
      <c r="L842" s="75" t="s">
        <v>24</v>
      </c>
      <c r="M842" s="77">
        <v>0</v>
      </c>
      <c r="N842" s="78">
        <v>1422</v>
      </c>
      <c r="O842" s="79">
        <v>1422</v>
      </c>
      <c r="P842" s="80">
        <f t="shared" si="124"/>
        <v>0</v>
      </c>
      <c r="Q842" s="81">
        <f t="shared" si="123"/>
        <v>100</v>
      </c>
    </row>
    <row r="843" spans="1:17" s="1" customFormat="1" ht="27" outlineLevel="1" x14ac:dyDescent="0.25">
      <c r="A843" s="111">
        <f t="shared" si="121"/>
        <v>840</v>
      </c>
      <c r="B843" s="82" t="s">
        <v>1748</v>
      </c>
      <c r="C843" s="76" t="s">
        <v>1710</v>
      </c>
      <c r="D843" s="76" t="s">
        <v>1706</v>
      </c>
      <c r="E843" s="76" t="s">
        <v>122</v>
      </c>
      <c r="F843" s="76" t="s">
        <v>57</v>
      </c>
      <c r="G843" s="76" t="s">
        <v>35</v>
      </c>
      <c r="H843" s="76"/>
      <c r="I843" s="76" t="s">
        <v>1718</v>
      </c>
      <c r="J843" s="76" t="s">
        <v>70</v>
      </c>
      <c r="K843" s="75" t="s">
        <v>1721</v>
      </c>
      <c r="L843" s="75" t="s">
        <v>24</v>
      </c>
      <c r="M843" s="77">
        <v>0</v>
      </c>
      <c r="N843" s="78">
        <v>795</v>
      </c>
      <c r="O843" s="79">
        <v>795</v>
      </c>
      <c r="P843" s="80">
        <f t="shared" si="124"/>
        <v>0</v>
      </c>
      <c r="Q843" s="81">
        <f t="shared" si="123"/>
        <v>100</v>
      </c>
    </row>
    <row r="844" spans="1:17" s="1" customFormat="1" ht="27" outlineLevel="1" x14ac:dyDescent="0.25">
      <c r="A844" s="111">
        <f t="shared" si="121"/>
        <v>841</v>
      </c>
      <c r="B844" s="82" t="s">
        <v>1749</v>
      </c>
      <c r="C844" s="76" t="s">
        <v>1710</v>
      </c>
      <c r="D844" s="76" t="s">
        <v>1706</v>
      </c>
      <c r="E844" s="76" t="s">
        <v>122</v>
      </c>
      <c r="F844" s="76" t="s">
        <v>57</v>
      </c>
      <c r="G844" s="76" t="s">
        <v>35</v>
      </c>
      <c r="H844" s="76" t="s">
        <v>1725</v>
      </c>
      <c r="I844" s="76" t="s">
        <v>1718</v>
      </c>
      <c r="J844" s="76" t="s">
        <v>70</v>
      </c>
      <c r="K844" s="75" t="s">
        <v>1743</v>
      </c>
      <c r="L844" s="75" t="s">
        <v>24</v>
      </c>
      <c r="M844" s="77">
        <v>0</v>
      </c>
      <c r="N844" s="78">
        <v>397</v>
      </c>
      <c r="O844" s="79">
        <v>397</v>
      </c>
      <c r="P844" s="80">
        <f t="shared" si="124"/>
        <v>0</v>
      </c>
      <c r="Q844" s="81">
        <f t="shared" si="123"/>
        <v>100</v>
      </c>
    </row>
    <row r="845" spans="1:17" s="1" customFormat="1" ht="27" outlineLevel="1" x14ac:dyDescent="0.25">
      <c r="A845" s="111">
        <f t="shared" si="121"/>
        <v>842</v>
      </c>
      <c r="B845" s="82" t="s">
        <v>1750</v>
      </c>
      <c r="C845" s="76" t="s">
        <v>1710</v>
      </c>
      <c r="D845" s="76" t="s">
        <v>1706</v>
      </c>
      <c r="E845" s="76" t="s">
        <v>122</v>
      </c>
      <c r="F845" s="76" t="s">
        <v>57</v>
      </c>
      <c r="G845" s="76" t="s">
        <v>35</v>
      </c>
      <c r="H845" s="76" t="s">
        <v>1728</v>
      </c>
      <c r="I845" s="76" t="s">
        <v>1718</v>
      </c>
      <c r="J845" s="76" t="s">
        <v>72</v>
      </c>
      <c r="K845" s="75" t="s">
        <v>1745</v>
      </c>
      <c r="L845" s="75" t="s">
        <v>24</v>
      </c>
      <c r="M845" s="77">
        <v>0</v>
      </c>
      <c r="N845" s="78">
        <v>6756</v>
      </c>
      <c r="O845" s="79">
        <v>6756</v>
      </c>
      <c r="P845" s="80">
        <f t="shared" si="124"/>
        <v>0</v>
      </c>
      <c r="Q845" s="81">
        <f t="shared" si="123"/>
        <v>100</v>
      </c>
    </row>
    <row r="846" spans="1:17" s="1" customFormat="1" ht="27" outlineLevel="1" x14ac:dyDescent="0.25">
      <c r="A846" s="111">
        <f t="shared" si="121"/>
        <v>843</v>
      </c>
      <c r="B846" s="82" t="s">
        <v>1751</v>
      </c>
      <c r="C846" s="76" t="s">
        <v>1710</v>
      </c>
      <c r="D846" s="76" t="s">
        <v>1706</v>
      </c>
      <c r="E846" s="76" t="s">
        <v>200</v>
      </c>
      <c r="F846" s="76" t="s">
        <v>57</v>
      </c>
      <c r="G846" s="76" t="s">
        <v>47</v>
      </c>
      <c r="H846" s="76"/>
      <c r="I846" s="76" t="s">
        <v>1718</v>
      </c>
      <c r="J846" s="76" t="s">
        <v>70</v>
      </c>
      <c r="K846" s="75" t="s">
        <v>1733</v>
      </c>
      <c r="L846" s="75" t="s">
        <v>24</v>
      </c>
      <c r="M846" s="77">
        <v>0</v>
      </c>
      <c r="N846" s="78">
        <v>261</v>
      </c>
      <c r="O846" s="79">
        <v>251</v>
      </c>
      <c r="P846" s="80">
        <f t="shared" si="124"/>
        <v>-10</v>
      </c>
      <c r="Q846" s="81">
        <f t="shared" si="123"/>
        <v>96.168582375478934</v>
      </c>
    </row>
    <row r="847" spans="1:17" s="1" customFormat="1" ht="27" outlineLevel="1" x14ac:dyDescent="0.25">
      <c r="A847" s="111">
        <f t="shared" si="121"/>
        <v>844</v>
      </c>
      <c r="B847" s="82" t="s">
        <v>1752</v>
      </c>
      <c r="C847" s="76" t="s">
        <v>1710</v>
      </c>
      <c r="D847" s="76" t="s">
        <v>1706</v>
      </c>
      <c r="E847" s="76" t="s">
        <v>200</v>
      </c>
      <c r="F847" s="76" t="s">
        <v>57</v>
      </c>
      <c r="G847" s="76" t="s">
        <v>47</v>
      </c>
      <c r="H847" s="76" t="s">
        <v>1725</v>
      </c>
      <c r="I847" s="76" t="s">
        <v>1718</v>
      </c>
      <c r="J847" s="76" t="s">
        <v>70</v>
      </c>
      <c r="K847" s="75" t="s">
        <v>1735</v>
      </c>
      <c r="L847" s="75" t="s">
        <v>24</v>
      </c>
      <c r="M847" s="77">
        <v>0</v>
      </c>
      <c r="N847" s="78">
        <v>131</v>
      </c>
      <c r="O847" s="79">
        <v>126</v>
      </c>
      <c r="P847" s="80">
        <f t="shared" si="124"/>
        <v>-5</v>
      </c>
      <c r="Q847" s="81">
        <f t="shared" si="123"/>
        <v>96.18320610687023</v>
      </c>
    </row>
    <row r="848" spans="1:17" s="1" customFormat="1" ht="27" outlineLevel="1" x14ac:dyDescent="0.25">
      <c r="A848" s="111">
        <f t="shared" si="121"/>
        <v>845</v>
      </c>
      <c r="B848" s="82" t="s">
        <v>1753</v>
      </c>
      <c r="C848" s="76" t="s">
        <v>1710</v>
      </c>
      <c r="D848" s="76" t="s">
        <v>1706</v>
      </c>
      <c r="E848" s="76" t="s">
        <v>200</v>
      </c>
      <c r="F848" s="76" t="s">
        <v>57</v>
      </c>
      <c r="G848" s="76" t="s">
        <v>47</v>
      </c>
      <c r="H848" s="76" t="s">
        <v>1728</v>
      </c>
      <c r="I848" s="76" t="s">
        <v>1718</v>
      </c>
      <c r="J848" s="76" t="s">
        <v>72</v>
      </c>
      <c r="K848" s="75" t="s">
        <v>1737</v>
      </c>
      <c r="L848" s="75" t="s">
        <v>24</v>
      </c>
      <c r="M848" s="77">
        <v>0</v>
      </c>
      <c r="N848" s="78">
        <v>2223</v>
      </c>
      <c r="O848" s="79">
        <v>2135</v>
      </c>
      <c r="P848" s="80">
        <f t="shared" si="124"/>
        <v>-88</v>
      </c>
      <c r="Q848" s="81">
        <f t="shared" si="123"/>
        <v>96.04138551506972</v>
      </c>
    </row>
    <row r="849" spans="1:17" s="1" customFormat="1" ht="27" outlineLevel="1" x14ac:dyDescent="0.25">
      <c r="A849" s="111">
        <f t="shared" si="121"/>
        <v>846</v>
      </c>
      <c r="B849" s="82" t="s">
        <v>1754</v>
      </c>
      <c r="C849" s="76" t="s">
        <v>1710</v>
      </c>
      <c r="D849" s="76" t="s">
        <v>1706</v>
      </c>
      <c r="E849" s="76" t="s">
        <v>200</v>
      </c>
      <c r="F849" s="76" t="s">
        <v>57</v>
      </c>
      <c r="G849" s="76" t="s">
        <v>35</v>
      </c>
      <c r="H849" s="76"/>
      <c r="I849" s="76" t="s">
        <v>1718</v>
      </c>
      <c r="J849" s="76" t="s">
        <v>70</v>
      </c>
      <c r="K849" s="75" t="s">
        <v>1733</v>
      </c>
      <c r="L849" s="75" t="s">
        <v>24</v>
      </c>
      <c r="M849" s="77">
        <v>0</v>
      </c>
      <c r="N849" s="78">
        <v>2960</v>
      </c>
      <c r="O849" s="79">
        <v>2795</v>
      </c>
      <c r="P849" s="80">
        <f t="shared" si="124"/>
        <v>-165</v>
      </c>
      <c r="Q849" s="81">
        <f t="shared" si="123"/>
        <v>94.425675675675677</v>
      </c>
    </row>
    <row r="850" spans="1:17" s="1" customFormat="1" ht="27" outlineLevel="1" x14ac:dyDescent="0.25">
      <c r="A850" s="111">
        <f t="shared" si="121"/>
        <v>847</v>
      </c>
      <c r="B850" s="82" t="s">
        <v>1755</v>
      </c>
      <c r="C850" s="76" t="s">
        <v>1710</v>
      </c>
      <c r="D850" s="76" t="s">
        <v>1706</v>
      </c>
      <c r="E850" s="76" t="s">
        <v>200</v>
      </c>
      <c r="F850" s="76" t="s">
        <v>57</v>
      </c>
      <c r="G850" s="76" t="s">
        <v>35</v>
      </c>
      <c r="H850" s="76" t="s">
        <v>1725</v>
      </c>
      <c r="I850" s="76" t="s">
        <v>1718</v>
      </c>
      <c r="J850" s="76" t="s">
        <v>70</v>
      </c>
      <c r="K850" s="75" t="s">
        <v>1735</v>
      </c>
      <c r="L850" s="75" t="s">
        <v>24</v>
      </c>
      <c r="M850" s="77">
        <v>0</v>
      </c>
      <c r="N850" s="78">
        <v>1480</v>
      </c>
      <c r="O850" s="79">
        <v>1398</v>
      </c>
      <c r="P850" s="80">
        <f t="shared" si="124"/>
        <v>-82</v>
      </c>
      <c r="Q850" s="81">
        <f t="shared" si="123"/>
        <v>94.459459459459467</v>
      </c>
    </row>
    <row r="851" spans="1:17" s="1" customFormat="1" ht="27" outlineLevel="1" x14ac:dyDescent="0.25">
      <c r="A851" s="111">
        <f t="shared" si="121"/>
        <v>848</v>
      </c>
      <c r="B851" s="82" t="s">
        <v>1756</v>
      </c>
      <c r="C851" s="76" t="s">
        <v>1710</v>
      </c>
      <c r="D851" s="76" t="s">
        <v>1706</v>
      </c>
      <c r="E851" s="76" t="s">
        <v>200</v>
      </c>
      <c r="F851" s="76" t="s">
        <v>57</v>
      </c>
      <c r="G851" s="76" t="s">
        <v>35</v>
      </c>
      <c r="H851" s="76" t="s">
        <v>1728</v>
      </c>
      <c r="I851" s="76" t="s">
        <v>1718</v>
      </c>
      <c r="J851" s="76" t="s">
        <v>72</v>
      </c>
      <c r="K851" s="75" t="s">
        <v>1737</v>
      </c>
      <c r="L851" s="75" t="s">
        <v>24</v>
      </c>
      <c r="M851" s="77">
        <v>0</v>
      </c>
      <c r="N851" s="78">
        <v>25160</v>
      </c>
      <c r="O851" s="79">
        <v>23761</v>
      </c>
      <c r="P851" s="80">
        <f t="shared" si="124"/>
        <v>-1399</v>
      </c>
      <c r="Q851" s="81">
        <f t="shared" si="123"/>
        <v>94.439586645468992</v>
      </c>
    </row>
    <row r="852" spans="1:17" s="1" customFormat="1" ht="27" outlineLevel="1" x14ac:dyDescent="0.25">
      <c r="A852" s="111">
        <f t="shared" si="121"/>
        <v>849</v>
      </c>
      <c r="B852" s="82" t="s">
        <v>1757</v>
      </c>
      <c r="C852" s="76" t="s">
        <v>1710</v>
      </c>
      <c r="D852" s="76" t="s">
        <v>1706</v>
      </c>
      <c r="E852" s="76" t="s">
        <v>200</v>
      </c>
      <c r="F852" s="76" t="s">
        <v>57</v>
      </c>
      <c r="G852" s="76" t="s">
        <v>35</v>
      </c>
      <c r="H852" s="76"/>
      <c r="I852" s="76" t="s">
        <v>24</v>
      </c>
      <c r="J852" s="76" t="s">
        <v>24</v>
      </c>
      <c r="K852" s="75" t="s">
        <v>1758</v>
      </c>
      <c r="L852" s="75" t="s">
        <v>24</v>
      </c>
      <c r="M852" s="77">
        <v>0</v>
      </c>
      <c r="N852" s="78">
        <v>252</v>
      </c>
      <c r="O852" s="79">
        <v>252</v>
      </c>
      <c r="P852" s="80">
        <f t="shared" si="124"/>
        <v>0</v>
      </c>
      <c r="Q852" s="81">
        <f t="shared" si="123"/>
        <v>100</v>
      </c>
    </row>
    <row r="853" spans="1:17" s="1" customFormat="1" ht="27" outlineLevel="1" x14ac:dyDescent="0.25">
      <c r="A853" s="111">
        <f t="shared" si="121"/>
        <v>850</v>
      </c>
      <c r="B853" s="82" t="s">
        <v>1759</v>
      </c>
      <c r="C853" s="76" t="s">
        <v>1710</v>
      </c>
      <c r="D853" s="76" t="s">
        <v>1706</v>
      </c>
      <c r="E853" s="76" t="s">
        <v>260</v>
      </c>
      <c r="F853" s="76" t="s">
        <v>206</v>
      </c>
      <c r="G853" s="76" t="s">
        <v>47</v>
      </c>
      <c r="H853" s="76"/>
      <c r="I853" s="76" t="s">
        <v>1718</v>
      </c>
      <c r="J853" s="76" t="s">
        <v>70</v>
      </c>
      <c r="K853" s="75" t="s">
        <v>1721</v>
      </c>
      <c r="L853" s="75" t="s">
        <v>24</v>
      </c>
      <c r="M853" s="77">
        <v>0</v>
      </c>
      <c r="N853" s="78">
        <v>250</v>
      </c>
      <c r="O853" s="79">
        <v>250</v>
      </c>
      <c r="P853" s="80">
        <f t="shared" si="124"/>
        <v>0</v>
      </c>
      <c r="Q853" s="81">
        <f t="shared" si="123"/>
        <v>100</v>
      </c>
    </row>
    <row r="854" spans="1:17" s="1" customFormat="1" ht="27" outlineLevel="1" x14ac:dyDescent="0.25">
      <c r="A854" s="111">
        <f t="shared" si="121"/>
        <v>851</v>
      </c>
      <c r="B854" s="82" t="s">
        <v>1760</v>
      </c>
      <c r="C854" s="76" t="s">
        <v>1710</v>
      </c>
      <c r="D854" s="76" t="s">
        <v>1706</v>
      </c>
      <c r="E854" s="76" t="s">
        <v>260</v>
      </c>
      <c r="F854" s="76" t="s">
        <v>206</v>
      </c>
      <c r="G854" s="76" t="s">
        <v>47</v>
      </c>
      <c r="H854" s="76" t="s">
        <v>1725</v>
      </c>
      <c r="I854" s="76" t="s">
        <v>1718</v>
      </c>
      <c r="J854" s="76" t="s">
        <v>70</v>
      </c>
      <c r="K854" s="75" t="s">
        <v>1743</v>
      </c>
      <c r="L854" s="75" t="s">
        <v>24</v>
      </c>
      <c r="M854" s="77">
        <v>0</v>
      </c>
      <c r="N854" s="78">
        <v>125</v>
      </c>
      <c r="O854" s="79">
        <v>125</v>
      </c>
      <c r="P854" s="80">
        <f t="shared" si="124"/>
        <v>0</v>
      </c>
      <c r="Q854" s="81">
        <f t="shared" si="123"/>
        <v>100</v>
      </c>
    </row>
    <row r="855" spans="1:17" s="1" customFormat="1" ht="27" outlineLevel="1" x14ac:dyDescent="0.25">
      <c r="A855" s="111">
        <f t="shared" si="121"/>
        <v>852</v>
      </c>
      <c r="B855" s="82" t="s">
        <v>1761</v>
      </c>
      <c r="C855" s="76" t="s">
        <v>1710</v>
      </c>
      <c r="D855" s="76" t="s">
        <v>1706</v>
      </c>
      <c r="E855" s="76" t="s">
        <v>260</v>
      </c>
      <c r="F855" s="76" t="s">
        <v>206</v>
      </c>
      <c r="G855" s="76" t="s">
        <v>47</v>
      </c>
      <c r="H855" s="76" t="s">
        <v>1728</v>
      </c>
      <c r="I855" s="76" t="s">
        <v>1718</v>
      </c>
      <c r="J855" s="76" t="s">
        <v>72</v>
      </c>
      <c r="K855" s="75" t="s">
        <v>1745</v>
      </c>
      <c r="L855" s="75" t="s">
        <v>24</v>
      </c>
      <c r="M855" s="77">
        <v>0</v>
      </c>
      <c r="N855" s="78">
        <v>2129</v>
      </c>
      <c r="O855" s="79">
        <v>2129</v>
      </c>
      <c r="P855" s="80">
        <f t="shared" si="124"/>
        <v>0</v>
      </c>
      <c r="Q855" s="81">
        <f t="shared" si="123"/>
        <v>100</v>
      </c>
    </row>
    <row r="856" spans="1:17" s="1" customFormat="1" ht="27" outlineLevel="1" x14ac:dyDescent="0.25">
      <c r="A856" s="111">
        <f t="shared" si="121"/>
        <v>853</v>
      </c>
      <c r="B856" s="82" t="s">
        <v>1762</v>
      </c>
      <c r="C856" s="76" t="s">
        <v>1710</v>
      </c>
      <c r="D856" s="76" t="s">
        <v>1711</v>
      </c>
      <c r="E856" s="76" t="s">
        <v>260</v>
      </c>
      <c r="F856" s="76" t="s">
        <v>206</v>
      </c>
      <c r="G856" s="76" t="s">
        <v>29</v>
      </c>
      <c r="H856" s="76"/>
      <c r="I856" s="76" t="s">
        <v>24</v>
      </c>
      <c r="J856" s="76" t="s">
        <v>24</v>
      </c>
      <c r="K856" s="75" t="s">
        <v>1747</v>
      </c>
      <c r="L856" s="75" t="s">
        <v>24</v>
      </c>
      <c r="M856" s="77">
        <v>0</v>
      </c>
      <c r="N856" s="78">
        <v>378</v>
      </c>
      <c r="O856" s="79">
        <v>378</v>
      </c>
      <c r="P856" s="80">
        <f t="shared" si="124"/>
        <v>0</v>
      </c>
      <c r="Q856" s="81">
        <f t="shared" si="123"/>
        <v>100</v>
      </c>
    </row>
    <row r="857" spans="1:17" s="1" customFormat="1" ht="27" outlineLevel="1" x14ac:dyDescent="0.25">
      <c r="A857" s="111">
        <f t="shared" si="121"/>
        <v>854</v>
      </c>
      <c r="B857" s="82" t="s">
        <v>1763</v>
      </c>
      <c r="C857" s="76" t="s">
        <v>1710</v>
      </c>
      <c r="D857" s="76" t="s">
        <v>1706</v>
      </c>
      <c r="E857" s="76" t="s">
        <v>260</v>
      </c>
      <c r="F857" s="76" t="s">
        <v>206</v>
      </c>
      <c r="G857" s="76" t="s">
        <v>35</v>
      </c>
      <c r="H857" s="76"/>
      <c r="I857" s="76" t="s">
        <v>24</v>
      </c>
      <c r="J857" s="76" t="s">
        <v>24</v>
      </c>
      <c r="K857" s="75" t="s">
        <v>1747</v>
      </c>
      <c r="L857" s="75" t="s">
        <v>24</v>
      </c>
      <c r="M857" s="77">
        <v>0</v>
      </c>
      <c r="N857" s="78">
        <v>14283</v>
      </c>
      <c r="O857" s="79">
        <v>14283</v>
      </c>
      <c r="P857" s="80">
        <f t="shared" si="124"/>
        <v>0</v>
      </c>
      <c r="Q857" s="81">
        <f t="shared" si="123"/>
        <v>100</v>
      </c>
    </row>
    <row r="858" spans="1:17" s="1" customFormat="1" ht="27" outlineLevel="1" x14ac:dyDescent="0.25">
      <c r="A858" s="111">
        <f t="shared" si="121"/>
        <v>855</v>
      </c>
      <c r="B858" s="82" t="s">
        <v>1764</v>
      </c>
      <c r="C858" s="76" t="s">
        <v>1710</v>
      </c>
      <c r="D858" s="76" t="s">
        <v>1706</v>
      </c>
      <c r="E858" s="76" t="s">
        <v>220</v>
      </c>
      <c r="F858" s="76" t="s">
        <v>206</v>
      </c>
      <c r="G858" s="76" t="s">
        <v>47</v>
      </c>
      <c r="H858" s="76"/>
      <c r="I858" s="76" t="s">
        <v>1718</v>
      </c>
      <c r="J858" s="76" t="s">
        <v>70</v>
      </c>
      <c r="K858" s="75" t="s">
        <v>1719</v>
      </c>
      <c r="L858" s="75" t="s">
        <v>24</v>
      </c>
      <c r="M858" s="77">
        <v>0</v>
      </c>
      <c r="N858" s="78">
        <v>15</v>
      </c>
      <c r="O858" s="79">
        <v>15</v>
      </c>
      <c r="P858" s="80">
        <f t="shared" si="124"/>
        <v>0</v>
      </c>
      <c r="Q858" s="81">
        <f t="shared" si="123"/>
        <v>100</v>
      </c>
    </row>
    <row r="859" spans="1:17" s="1" customFormat="1" ht="27" outlineLevel="1" x14ac:dyDescent="0.25">
      <c r="A859" s="111">
        <f t="shared" si="121"/>
        <v>856</v>
      </c>
      <c r="B859" s="82" t="s">
        <v>1765</v>
      </c>
      <c r="C859" s="76" t="s">
        <v>1710</v>
      </c>
      <c r="D859" s="76" t="s">
        <v>1706</v>
      </c>
      <c r="E859" s="76" t="s">
        <v>220</v>
      </c>
      <c r="F859" s="76" t="s">
        <v>206</v>
      </c>
      <c r="G859" s="76" t="s">
        <v>47</v>
      </c>
      <c r="H859" s="76" t="s">
        <v>1725</v>
      </c>
      <c r="I859" s="76" t="s">
        <v>1718</v>
      </c>
      <c r="J859" s="76" t="s">
        <v>70</v>
      </c>
      <c r="K859" s="75" t="s">
        <v>1726</v>
      </c>
      <c r="L859" s="75" t="s">
        <v>24</v>
      </c>
      <c r="M859" s="77">
        <v>0</v>
      </c>
      <c r="N859" s="78">
        <v>7</v>
      </c>
      <c r="O859" s="79">
        <v>7</v>
      </c>
      <c r="P859" s="80">
        <f t="shared" si="124"/>
        <v>0</v>
      </c>
      <c r="Q859" s="81">
        <f t="shared" si="123"/>
        <v>100</v>
      </c>
    </row>
    <row r="860" spans="1:17" s="1" customFormat="1" ht="27" outlineLevel="1" x14ac:dyDescent="0.25">
      <c r="A860" s="111">
        <f t="shared" si="121"/>
        <v>857</v>
      </c>
      <c r="B860" s="82" t="s">
        <v>1766</v>
      </c>
      <c r="C860" s="76" t="s">
        <v>1710</v>
      </c>
      <c r="D860" s="76" t="s">
        <v>1706</v>
      </c>
      <c r="E860" s="76" t="s">
        <v>220</v>
      </c>
      <c r="F860" s="76" t="s">
        <v>206</v>
      </c>
      <c r="G860" s="76" t="s">
        <v>47</v>
      </c>
      <c r="H860" s="76" t="s">
        <v>1728</v>
      </c>
      <c r="I860" s="76" t="s">
        <v>1718</v>
      </c>
      <c r="J860" s="76" t="s">
        <v>72</v>
      </c>
      <c r="K860" s="75" t="s">
        <v>1729</v>
      </c>
      <c r="L860" s="75" t="s">
        <v>24</v>
      </c>
      <c r="M860" s="77">
        <v>0</v>
      </c>
      <c r="N860" s="78">
        <v>124</v>
      </c>
      <c r="O860" s="79">
        <v>124</v>
      </c>
      <c r="P860" s="80">
        <f t="shared" si="124"/>
        <v>0</v>
      </c>
      <c r="Q860" s="81">
        <f t="shared" si="123"/>
        <v>100</v>
      </c>
    </row>
    <row r="861" spans="1:17" s="1" customFormat="1" ht="40.5" outlineLevel="1" x14ac:dyDescent="0.25">
      <c r="A861" s="111">
        <f t="shared" si="121"/>
        <v>858</v>
      </c>
      <c r="B861" s="82" t="s">
        <v>1767</v>
      </c>
      <c r="C861" s="76" t="s">
        <v>1710</v>
      </c>
      <c r="D861" s="76" t="s">
        <v>1706</v>
      </c>
      <c r="E861" s="76" t="s">
        <v>226</v>
      </c>
      <c r="F861" s="76" t="s">
        <v>206</v>
      </c>
      <c r="G861" s="76" t="s">
        <v>47</v>
      </c>
      <c r="H861" s="76"/>
      <c r="I861" s="76" t="s">
        <v>1718</v>
      </c>
      <c r="J861" s="76" t="s">
        <v>70</v>
      </c>
      <c r="K861" s="75" t="s">
        <v>1733</v>
      </c>
      <c r="L861" s="75" t="s">
        <v>24</v>
      </c>
      <c r="M861" s="77">
        <v>0</v>
      </c>
      <c r="N861" s="78">
        <v>117</v>
      </c>
      <c r="O861" s="79">
        <v>117</v>
      </c>
      <c r="P861" s="80">
        <f t="shared" si="124"/>
        <v>0</v>
      </c>
      <c r="Q861" s="81">
        <f t="shared" si="123"/>
        <v>100</v>
      </c>
    </row>
    <row r="862" spans="1:17" s="1" customFormat="1" ht="40.5" outlineLevel="1" x14ac:dyDescent="0.25">
      <c r="A862" s="111">
        <f t="shared" si="121"/>
        <v>859</v>
      </c>
      <c r="B862" s="82" t="s">
        <v>1768</v>
      </c>
      <c r="C862" s="76" t="s">
        <v>1710</v>
      </c>
      <c r="D862" s="76" t="s">
        <v>1706</v>
      </c>
      <c r="E862" s="76" t="s">
        <v>226</v>
      </c>
      <c r="F862" s="76" t="s">
        <v>206</v>
      </c>
      <c r="G862" s="76" t="s">
        <v>47</v>
      </c>
      <c r="H862" s="76" t="s">
        <v>1725</v>
      </c>
      <c r="I862" s="76" t="s">
        <v>1718</v>
      </c>
      <c r="J862" s="76" t="s">
        <v>70</v>
      </c>
      <c r="K862" s="75" t="s">
        <v>1735</v>
      </c>
      <c r="L862" s="75" t="s">
        <v>24</v>
      </c>
      <c r="M862" s="77">
        <v>0</v>
      </c>
      <c r="N862" s="78">
        <v>59</v>
      </c>
      <c r="O862" s="79">
        <v>59</v>
      </c>
      <c r="P862" s="80">
        <f t="shared" si="124"/>
        <v>0</v>
      </c>
      <c r="Q862" s="81">
        <f t="shared" si="123"/>
        <v>100</v>
      </c>
    </row>
    <row r="863" spans="1:17" s="1" customFormat="1" ht="40.5" outlineLevel="1" x14ac:dyDescent="0.25">
      <c r="A863" s="111">
        <f t="shared" si="121"/>
        <v>860</v>
      </c>
      <c r="B863" s="82" t="s">
        <v>1769</v>
      </c>
      <c r="C863" s="76" t="s">
        <v>1710</v>
      </c>
      <c r="D863" s="76" t="s">
        <v>1706</v>
      </c>
      <c r="E863" s="76" t="s">
        <v>226</v>
      </c>
      <c r="F863" s="76" t="s">
        <v>206</v>
      </c>
      <c r="G863" s="76" t="s">
        <v>47</v>
      </c>
      <c r="H863" s="76" t="s">
        <v>1728</v>
      </c>
      <c r="I863" s="76" t="s">
        <v>1718</v>
      </c>
      <c r="J863" s="76" t="s">
        <v>72</v>
      </c>
      <c r="K863" s="75" t="s">
        <v>1737</v>
      </c>
      <c r="L863" s="75" t="s">
        <v>24</v>
      </c>
      <c r="M863" s="77">
        <v>0</v>
      </c>
      <c r="N863" s="78">
        <v>996</v>
      </c>
      <c r="O863" s="79">
        <v>996</v>
      </c>
      <c r="P863" s="80">
        <f t="shared" si="124"/>
        <v>0</v>
      </c>
      <c r="Q863" s="81">
        <f t="shared" si="123"/>
        <v>100</v>
      </c>
    </row>
    <row r="864" spans="1:17" s="1" customFormat="1" ht="40.5" outlineLevel="1" x14ac:dyDescent="0.25">
      <c r="A864" s="111">
        <f t="shared" si="121"/>
        <v>861</v>
      </c>
      <c r="B864" s="82" t="s">
        <v>1770</v>
      </c>
      <c r="C864" s="76" t="s">
        <v>1710</v>
      </c>
      <c r="D864" s="76" t="s">
        <v>1706</v>
      </c>
      <c r="E864" s="76" t="s">
        <v>226</v>
      </c>
      <c r="F864" s="76" t="s">
        <v>206</v>
      </c>
      <c r="G864" s="76" t="s">
        <v>47</v>
      </c>
      <c r="H864" s="76"/>
      <c r="I864" s="76" t="s">
        <v>24</v>
      </c>
      <c r="J864" s="76" t="s">
        <v>24</v>
      </c>
      <c r="K864" s="75" t="s">
        <v>1758</v>
      </c>
      <c r="L864" s="75" t="s">
        <v>24</v>
      </c>
      <c r="M864" s="77">
        <v>0</v>
      </c>
      <c r="N864" s="78">
        <v>1716</v>
      </c>
      <c r="O864" s="79">
        <v>0</v>
      </c>
      <c r="P864" s="80">
        <f t="shared" si="124"/>
        <v>-1716</v>
      </c>
      <c r="Q864" s="81">
        <f t="shared" si="123"/>
        <v>0</v>
      </c>
    </row>
    <row r="865" spans="1:18" s="1" customFormat="1" ht="27" outlineLevel="1" x14ac:dyDescent="0.25">
      <c r="A865" s="111">
        <f t="shared" si="121"/>
        <v>862</v>
      </c>
      <c r="B865" s="82" t="s">
        <v>1771</v>
      </c>
      <c r="C865" s="76" t="s">
        <v>1710</v>
      </c>
      <c r="D865" s="76" t="s">
        <v>1706</v>
      </c>
      <c r="E865" s="76" t="s">
        <v>226</v>
      </c>
      <c r="F865" s="76" t="s">
        <v>206</v>
      </c>
      <c r="G865" s="76" t="s">
        <v>35</v>
      </c>
      <c r="H865" s="76"/>
      <c r="I865" s="76" t="s">
        <v>1718</v>
      </c>
      <c r="J865" s="76" t="s">
        <v>70</v>
      </c>
      <c r="K865" s="75" t="s">
        <v>1733</v>
      </c>
      <c r="L865" s="75" t="s">
        <v>24</v>
      </c>
      <c r="M865" s="77">
        <v>0</v>
      </c>
      <c r="N865" s="78">
        <v>896</v>
      </c>
      <c r="O865" s="79">
        <v>896</v>
      </c>
      <c r="P865" s="80">
        <f t="shared" si="124"/>
        <v>0</v>
      </c>
      <c r="Q865" s="81">
        <f t="shared" si="123"/>
        <v>100</v>
      </c>
    </row>
    <row r="866" spans="1:18" s="1" customFormat="1" ht="27" outlineLevel="1" x14ac:dyDescent="0.25">
      <c r="A866" s="111">
        <f t="shared" si="121"/>
        <v>863</v>
      </c>
      <c r="B866" s="82" t="s">
        <v>1772</v>
      </c>
      <c r="C866" s="76" t="s">
        <v>1710</v>
      </c>
      <c r="D866" s="76" t="s">
        <v>1706</v>
      </c>
      <c r="E866" s="76" t="s">
        <v>226</v>
      </c>
      <c r="F866" s="76" t="s">
        <v>206</v>
      </c>
      <c r="G866" s="76" t="s">
        <v>35</v>
      </c>
      <c r="H866" s="76" t="s">
        <v>1725</v>
      </c>
      <c r="I866" s="76" t="s">
        <v>1718</v>
      </c>
      <c r="J866" s="76" t="s">
        <v>70</v>
      </c>
      <c r="K866" s="75" t="s">
        <v>1735</v>
      </c>
      <c r="L866" s="75" t="s">
        <v>24</v>
      </c>
      <c r="M866" s="77">
        <v>0</v>
      </c>
      <c r="N866" s="78">
        <v>448</v>
      </c>
      <c r="O866" s="79">
        <v>448</v>
      </c>
      <c r="P866" s="80">
        <f t="shared" si="124"/>
        <v>0</v>
      </c>
      <c r="Q866" s="81">
        <f t="shared" si="123"/>
        <v>100</v>
      </c>
    </row>
    <row r="867" spans="1:18" s="1" customFormat="1" ht="27" outlineLevel="1" x14ac:dyDescent="0.25">
      <c r="A867" s="111">
        <f t="shared" si="121"/>
        <v>864</v>
      </c>
      <c r="B867" s="82" t="s">
        <v>1773</v>
      </c>
      <c r="C867" s="76" t="s">
        <v>1710</v>
      </c>
      <c r="D867" s="76" t="s">
        <v>1706</v>
      </c>
      <c r="E867" s="76" t="s">
        <v>226</v>
      </c>
      <c r="F867" s="76" t="s">
        <v>206</v>
      </c>
      <c r="G867" s="76" t="s">
        <v>35</v>
      </c>
      <c r="H867" s="76" t="s">
        <v>1728</v>
      </c>
      <c r="I867" s="76" t="s">
        <v>1718</v>
      </c>
      <c r="J867" s="76" t="s">
        <v>72</v>
      </c>
      <c r="K867" s="75" t="s">
        <v>1737</v>
      </c>
      <c r="L867" s="75" t="s">
        <v>24</v>
      </c>
      <c r="M867" s="77">
        <v>0</v>
      </c>
      <c r="N867" s="78">
        <v>7619</v>
      </c>
      <c r="O867" s="79">
        <v>7619</v>
      </c>
      <c r="P867" s="80">
        <f t="shared" si="124"/>
        <v>0</v>
      </c>
      <c r="Q867" s="81">
        <f t="shared" si="123"/>
        <v>100</v>
      </c>
    </row>
    <row r="868" spans="1:18" s="1" customFormat="1" ht="27" outlineLevel="1" x14ac:dyDescent="0.25">
      <c r="A868" s="111">
        <f t="shared" si="121"/>
        <v>865</v>
      </c>
      <c r="B868" s="82" t="s">
        <v>1774</v>
      </c>
      <c r="C868" s="76" t="s">
        <v>1710</v>
      </c>
      <c r="D868" s="76" t="s">
        <v>1706</v>
      </c>
      <c r="E868" s="76" t="s">
        <v>226</v>
      </c>
      <c r="F868" s="76" t="s">
        <v>206</v>
      </c>
      <c r="G868" s="76" t="s">
        <v>35</v>
      </c>
      <c r="H868" s="76"/>
      <c r="I868" s="76" t="s">
        <v>24</v>
      </c>
      <c r="J868" s="76" t="s">
        <v>24</v>
      </c>
      <c r="K868" s="75" t="s">
        <v>1758</v>
      </c>
      <c r="L868" s="75" t="s">
        <v>24</v>
      </c>
      <c r="M868" s="77">
        <v>0</v>
      </c>
      <c r="N868" s="78">
        <v>23602</v>
      </c>
      <c r="O868" s="79">
        <v>23602</v>
      </c>
      <c r="P868" s="80">
        <f t="shared" si="124"/>
        <v>0</v>
      </c>
      <c r="Q868" s="81">
        <f t="shared" si="123"/>
        <v>100</v>
      </c>
    </row>
    <row r="869" spans="1:18" s="1" customFormat="1" ht="27" outlineLevel="1" x14ac:dyDescent="0.25">
      <c r="A869" s="111">
        <f t="shared" si="121"/>
        <v>866</v>
      </c>
      <c r="B869" s="82" t="s">
        <v>1775</v>
      </c>
      <c r="C869" s="76" t="s">
        <v>1710</v>
      </c>
      <c r="D869" s="76" t="s">
        <v>1706</v>
      </c>
      <c r="E869" s="76" t="s">
        <v>1776</v>
      </c>
      <c r="F869" s="76" t="s">
        <v>239</v>
      </c>
      <c r="G869" s="76" t="s">
        <v>47</v>
      </c>
      <c r="H869" s="76"/>
      <c r="I869" s="76" t="s">
        <v>1718</v>
      </c>
      <c r="J869" s="76" t="s">
        <v>70</v>
      </c>
      <c r="K869" s="75" t="s">
        <v>1719</v>
      </c>
      <c r="L869" s="75" t="s">
        <v>24</v>
      </c>
      <c r="M869" s="77">
        <v>0</v>
      </c>
      <c r="N869" s="78">
        <v>117</v>
      </c>
      <c r="O869" s="79">
        <v>117</v>
      </c>
      <c r="P869" s="80">
        <f t="shared" si="124"/>
        <v>0</v>
      </c>
      <c r="Q869" s="81">
        <f t="shared" si="123"/>
        <v>100</v>
      </c>
    </row>
    <row r="870" spans="1:18" s="1" customFormat="1" ht="27" outlineLevel="1" x14ac:dyDescent="0.25">
      <c r="A870" s="111">
        <f t="shared" si="121"/>
        <v>867</v>
      </c>
      <c r="B870" s="82" t="s">
        <v>1777</v>
      </c>
      <c r="C870" s="76" t="s">
        <v>1710</v>
      </c>
      <c r="D870" s="76" t="s">
        <v>1706</v>
      </c>
      <c r="E870" s="76" t="s">
        <v>1776</v>
      </c>
      <c r="F870" s="76" t="s">
        <v>239</v>
      </c>
      <c r="G870" s="76" t="s">
        <v>47</v>
      </c>
      <c r="H870" s="76" t="s">
        <v>1725</v>
      </c>
      <c r="I870" s="76" t="s">
        <v>1718</v>
      </c>
      <c r="J870" s="76" t="s">
        <v>70</v>
      </c>
      <c r="K870" s="75" t="s">
        <v>1726</v>
      </c>
      <c r="L870" s="75" t="s">
        <v>24</v>
      </c>
      <c r="M870" s="77">
        <v>0</v>
      </c>
      <c r="N870" s="78">
        <v>59</v>
      </c>
      <c r="O870" s="79">
        <v>58</v>
      </c>
      <c r="P870" s="80">
        <f t="shared" si="124"/>
        <v>-1</v>
      </c>
      <c r="Q870" s="81">
        <f t="shared" si="123"/>
        <v>98.305084745762713</v>
      </c>
    </row>
    <row r="871" spans="1:18" s="1" customFormat="1" ht="27" outlineLevel="1" x14ac:dyDescent="0.25">
      <c r="A871" s="111">
        <f t="shared" si="121"/>
        <v>868</v>
      </c>
      <c r="B871" s="82" t="s">
        <v>1778</v>
      </c>
      <c r="C871" s="76" t="s">
        <v>1710</v>
      </c>
      <c r="D871" s="76" t="s">
        <v>1706</v>
      </c>
      <c r="E871" s="76" t="s">
        <v>1776</v>
      </c>
      <c r="F871" s="76" t="s">
        <v>239</v>
      </c>
      <c r="G871" s="76" t="s">
        <v>47</v>
      </c>
      <c r="H871" s="76" t="s">
        <v>1728</v>
      </c>
      <c r="I871" s="76" t="s">
        <v>1718</v>
      </c>
      <c r="J871" s="76" t="s">
        <v>72</v>
      </c>
      <c r="K871" s="75" t="s">
        <v>1729</v>
      </c>
      <c r="L871" s="75" t="s">
        <v>24</v>
      </c>
      <c r="M871" s="77">
        <v>0</v>
      </c>
      <c r="N871" s="78">
        <v>994</v>
      </c>
      <c r="O871" s="79">
        <v>994</v>
      </c>
      <c r="P871" s="80">
        <f t="shared" si="124"/>
        <v>0</v>
      </c>
      <c r="Q871" s="81">
        <f t="shared" si="123"/>
        <v>100</v>
      </c>
    </row>
    <row r="872" spans="1:18" s="1" customFormat="1" ht="27" outlineLevel="1" x14ac:dyDescent="0.25">
      <c r="A872" s="111">
        <f t="shared" si="121"/>
        <v>869</v>
      </c>
      <c r="B872" s="82" t="s">
        <v>1779</v>
      </c>
      <c r="C872" s="76" t="s">
        <v>1710</v>
      </c>
      <c r="D872" s="76" t="s">
        <v>1706</v>
      </c>
      <c r="E872" s="76" t="s">
        <v>1776</v>
      </c>
      <c r="F872" s="76" t="s">
        <v>239</v>
      </c>
      <c r="G872" s="76" t="s">
        <v>35</v>
      </c>
      <c r="H872" s="76"/>
      <c r="I872" s="76" t="s">
        <v>24</v>
      </c>
      <c r="J872" s="76" t="s">
        <v>24</v>
      </c>
      <c r="K872" s="75" t="s">
        <v>1731</v>
      </c>
      <c r="L872" s="75" t="s">
        <v>24</v>
      </c>
      <c r="M872" s="77">
        <v>0</v>
      </c>
      <c r="N872" s="78">
        <v>776</v>
      </c>
      <c r="O872" s="79">
        <v>776</v>
      </c>
      <c r="P872" s="80">
        <f t="shared" si="124"/>
        <v>0</v>
      </c>
      <c r="Q872" s="81">
        <f t="shared" si="123"/>
        <v>100</v>
      </c>
    </row>
    <row r="873" spans="1:18" s="40" customFormat="1" ht="26.25" x14ac:dyDescent="0.25">
      <c r="A873" s="124">
        <f t="shared" si="121"/>
        <v>870</v>
      </c>
      <c r="B873" s="93" t="s">
        <v>1780</v>
      </c>
      <c r="C873" s="85">
        <v>236010</v>
      </c>
      <c r="D873" s="85"/>
      <c r="E873" s="85"/>
      <c r="F873" s="85"/>
      <c r="G873" s="85"/>
      <c r="H873" s="85"/>
      <c r="I873" s="85"/>
      <c r="J873" s="85"/>
      <c r="K873" s="86"/>
      <c r="L873" s="86"/>
      <c r="M873" s="87">
        <f>SUM(M874:M876)</f>
        <v>0</v>
      </c>
      <c r="N873" s="87">
        <f t="shared" ref="N873:P873" si="125">SUM(N874:N876)</f>
        <v>17792</v>
      </c>
      <c r="O873" s="87">
        <f t="shared" si="125"/>
        <v>17437</v>
      </c>
      <c r="P873" s="46">
        <f t="shared" si="125"/>
        <v>-355</v>
      </c>
      <c r="Q873" s="44">
        <f t="shared" si="123"/>
        <v>98.004721223021591</v>
      </c>
      <c r="R873" s="39"/>
    </row>
    <row r="874" spans="1:18" s="1" customFormat="1" ht="27" outlineLevel="1" x14ac:dyDescent="0.25">
      <c r="A874" s="111">
        <f t="shared" si="121"/>
        <v>871</v>
      </c>
      <c r="B874" s="82" t="s">
        <v>1781</v>
      </c>
      <c r="C874" s="76" t="s">
        <v>1710</v>
      </c>
      <c r="D874" s="76" t="s">
        <v>1711</v>
      </c>
      <c r="E874" s="76" t="s">
        <v>1782</v>
      </c>
      <c r="F874" s="76" t="s">
        <v>91</v>
      </c>
      <c r="G874" s="76" t="s">
        <v>29</v>
      </c>
      <c r="H874" s="76"/>
      <c r="I874" s="76" t="s">
        <v>24</v>
      </c>
      <c r="J874" s="76" t="s">
        <v>24</v>
      </c>
      <c r="K874" s="75" t="s">
        <v>1783</v>
      </c>
      <c r="L874" s="75" t="s">
        <v>24</v>
      </c>
      <c r="M874" s="77">
        <v>0</v>
      </c>
      <c r="N874" s="78">
        <v>16932</v>
      </c>
      <c r="O874" s="79">
        <v>16577</v>
      </c>
      <c r="P874" s="80">
        <f>O874-N874</f>
        <v>-355</v>
      </c>
      <c r="Q874" s="81">
        <f>O874/N874*100</f>
        <v>97.903378218757382</v>
      </c>
    </row>
    <row r="875" spans="1:18" s="1" customFormat="1" ht="27" outlineLevel="1" x14ac:dyDescent="0.25">
      <c r="A875" s="111">
        <f t="shared" si="121"/>
        <v>872</v>
      </c>
      <c r="B875" s="82" t="s">
        <v>1784</v>
      </c>
      <c r="C875" s="76" t="s">
        <v>1710</v>
      </c>
      <c r="D875" s="76" t="s">
        <v>1706</v>
      </c>
      <c r="E875" s="76" t="s">
        <v>1782</v>
      </c>
      <c r="F875" s="76" t="s">
        <v>91</v>
      </c>
      <c r="G875" s="76" t="s">
        <v>35</v>
      </c>
      <c r="H875" s="76"/>
      <c r="I875" s="76" t="s">
        <v>24</v>
      </c>
      <c r="J875" s="76" t="s">
        <v>24</v>
      </c>
      <c r="K875" s="75" t="s">
        <v>1785</v>
      </c>
      <c r="L875" s="75" t="s">
        <v>24</v>
      </c>
      <c r="M875" s="77">
        <v>0</v>
      </c>
      <c r="N875" s="78">
        <v>600</v>
      </c>
      <c r="O875" s="79">
        <v>600</v>
      </c>
      <c r="P875" s="80">
        <f>O875-N875</f>
        <v>0</v>
      </c>
      <c r="Q875" s="81">
        <f>O875/N875*100</f>
        <v>100</v>
      </c>
    </row>
    <row r="876" spans="1:18" s="1" customFormat="1" ht="27" outlineLevel="1" x14ac:dyDescent="0.25">
      <c r="A876" s="111">
        <f t="shared" si="121"/>
        <v>873</v>
      </c>
      <c r="B876" s="82" t="s">
        <v>1786</v>
      </c>
      <c r="C876" s="76" t="s">
        <v>1710</v>
      </c>
      <c r="D876" s="76" t="s">
        <v>1706</v>
      </c>
      <c r="E876" s="76" t="s">
        <v>1782</v>
      </c>
      <c r="F876" s="76" t="s">
        <v>91</v>
      </c>
      <c r="G876" s="76" t="s">
        <v>35</v>
      </c>
      <c r="H876" s="76"/>
      <c r="I876" s="76" t="s">
        <v>24</v>
      </c>
      <c r="J876" s="76" t="s">
        <v>24</v>
      </c>
      <c r="K876" s="75" t="s">
        <v>1783</v>
      </c>
      <c r="L876" s="75" t="s">
        <v>24</v>
      </c>
      <c r="M876" s="77">
        <v>0</v>
      </c>
      <c r="N876" s="78">
        <v>260</v>
      </c>
      <c r="O876" s="79">
        <v>260</v>
      </c>
      <c r="P876" s="80">
        <f>O876-N876</f>
        <v>0</v>
      </c>
      <c r="Q876" s="81">
        <f>O876/N876*100</f>
        <v>100</v>
      </c>
    </row>
    <row r="877" spans="1:18" s="40" customFormat="1" ht="26.25" x14ac:dyDescent="0.25">
      <c r="A877" s="124">
        <f t="shared" si="121"/>
        <v>874</v>
      </c>
      <c r="B877" s="93" t="s">
        <v>1787</v>
      </c>
      <c r="C877" s="85">
        <v>236030</v>
      </c>
      <c r="D877" s="85" t="s">
        <v>1711</v>
      </c>
      <c r="E877" s="85"/>
      <c r="F877" s="85"/>
      <c r="G877" s="85"/>
      <c r="H877" s="85"/>
      <c r="I877" s="85"/>
      <c r="J877" s="85"/>
      <c r="K877" s="86"/>
      <c r="L877" s="86"/>
      <c r="M877" s="87">
        <f>SUM(M878:M881)</f>
        <v>28450</v>
      </c>
      <c r="N877" s="87">
        <f t="shared" ref="N877:P877" si="126">SUM(N878:N881)</f>
        <v>27289</v>
      </c>
      <c r="O877" s="87">
        <f t="shared" si="126"/>
        <v>27194</v>
      </c>
      <c r="P877" s="46">
        <f t="shared" si="126"/>
        <v>-95</v>
      </c>
      <c r="Q877" s="44">
        <f t="shared" ref="Q877" si="127">O877/N877*100</f>
        <v>99.651874381618967</v>
      </c>
      <c r="R877" s="39"/>
    </row>
    <row r="878" spans="1:18" s="1" customFormat="1" ht="27" outlineLevel="1" x14ac:dyDescent="0.25">
      <c r="A878" s="111">
        <f t="shared" si="121"/>
        <v>875</v>
      </c>
      <c r="B878" s="82" t="s">
        <v>1788</v>
      </c>
      <c r="C878" s="76" t="s">
        <v>1789</v>
      </c>
      <c r="D878" s="76" t="s">
        <v>1711</v>
      </c>
      <c r="E878" s="76" t="s">
        <v>325</v>
      </c>
      <c r="F878" s="76" t="s">
        <v>326</v>
      </c>
      <c r="G878" s="76" t="s">
        <v>29</v>
      </c>
      <c r="H878" s="76" t="s">
        <v>1790</v>
      </c>
      <c r="I878" s="76" t="s">
        <v>24</v>
      </c>
      <c r="J878" s="76" t="s">
        <v>24</v>
      </c>
      <c r="K878" s="75" t="s">
        <v>1791</v>
      </c>
      <c r="L878" s="75" t="s">
        <v>24</v>
      </c>
      <c r="M878" s="77">
        <v>0</v>
      </c>
      <c r="N878" s="78">
        <v>8090</v>
      </c>
      <c r="O878" s="79">
        <v>8049</v>
      </c>
      <c r="P878" s="80">
        <f>O878-N878</f>
        <v>-41</v>
      </c>
      <c r="Q878" s="81">
        <f>O878/N878*100</f>
        <v>99.493201483312731</v>
      </c>
    </row>
    <row r="879" spans="1:18" s="1" customFormat="1" ht="27" outlineLevel="1" x14ac:dyDescent="0.25">
      <c r="A879" s="111">
        <f t="shared" si="121"/>
        <v>876</v>
      </c>
      <c r="B879" s="82" t="s">
        <v>1792</v>
      </c>
      <c r="C879" s="76" t="s">
        <v>1789</v>
      </c>
      <c r="D879" s="76" t="s">
        <v>1711</v>
      </c>
      <c r="E879" s="76" t="s">
        <v>325</v>
      </c>
      <c r="F879" s="76" t="s">
        <v>326</v>
      </c>
      <c r="G879" s="76" t="s">
        <v>29</v>
      </c>
      <c r="H879" s="76"/>
      <c r="I879" s="76" t="s">
        <v>24</v>
      </c>
      <c r="J879" s="76" t="s">
        <v>24</v>
      </c>
      <c r="K879" s="75" t="s">
        <v>1793</v>
      </c>
      <c r="L879" s="75" t="s">
        <v>24</v>
      </c>
      <c r="M879" s="77">
        <v>25450</v>
      </c>
      <c r="N879" s="78">
        <v>2697</v>
      </c>
      <c r="O879" s="79">
        <v>2683</v>
      </c>
      <c r="P879" s="80">
        <f>O879-N879</f>
        <v>-14</v>
      </c>
      <c r="Q879" s="81">
        <f>O879/N879*100</f>
        <v>99.480904708935853</v>
      </c>
    </row>
    <row r="880" spans="1:18" s="1" customFormat="1" ht="27" outlineLevel="1" x14ac:dyDescent="0.25">
      <c r="A880" s="111">
        <f t="shared" si="121"/>
        <v>877</v>
      </c>
      <c r="B880" s="82" t="s">
        <v>1794</v>
      </c>
      <c r="C880" s="76" t="s">
        <v>1789</v>
      </c>
      <c r="D880" s="76" t="s">
        <v>1711</v>
      </c>
      <c r="E880" s="76" t="s">
        <v>325</v>
      </c>
      <c r="F880" s="76" t="s">
        <v>326</v>
      </c>
      <c r="G880" s="76" t="s">
        <v>29</v>
      </c>
      <c r="H880" s="76"/>
      <c r="I880" s="76" t="s">
        <v>24</v>
      </c>
      <c r="J880" s="76" t="s">
        <v>24</v>
      </c>
      <c r="K880" s="75" t="s">
        <v>1795</v>
      </c>
      <c r="L880" s="75" t="s">
        <v>24</v>
      </c>
      <c r="M880" s="77">
        <v>0</v>
      </c>
      <c r="N880" s="78">
        <v>16502</v>
      </c>
      <c r="O880" s="79">
        <v>16462</v>
      </c>
      <c r="P880" s="80">
        <f>O880-N880</f>
        <v>-40</v>
      </c>
      <c r="Q880" s="81">
        <f>O880/N880*100</f>
        <v>99.757605138771055</v>
      </c>
    </row>
    <row r="881" spans="1:18" s="1" customFormat="1" ht="27" outlineLevel="1" x14ac:dyDescent="0.25">
      <c r="A881" s="111">
        <f t="shared" si="121"/>
        <v>878</v>
      </c>
      <c r="B881" s="82" t="s">
        <v>1796</v>
      </c>
      <c r="C881" s="76" t="s">
        <v>1789</v>
      </c>
      <c r="D881" s="76" t="s">
        <v>1711</v>
      </c>
      <c r="E881" s="76" t="s">
        <v>325</v>
      </c>
      <c r="F881" s="76" t="s">
        <v>91</v>
      </c>
      <c r="G881" s="76" t="s">
        <v>29</v>
      </c>
      <c r="H881" s="76"/>
      <c r="I881" s="76" t="s">
        <v>24</v>
      </c>
      <c r="J881" s="76" t="s">
        <v>24</v>
      </c>
      <c r="K881" s="75" t="s">
        <v>1797</v>
      </c>
      <c r="L881" s="75" t="s">
        <v>24</v>
      </c>
      <c r="M881" s="77">
        <v>3000</v>
      </c>
      <c r="N881" s="78">
        <v>0</v>
      </c>
      <c r="O881" s="79">
        <v>0</v>
      </c>
      <c r="P881" s="80">
        <f>O881-N881</f>
        <v>0</v>
      </c>
      <c r="Q881" s="83" t="s">
        <v>107</v>
      </c>
    </row>
    <row r="882" spans="1:18" s="40" customFormat="1" ht="13.5" x14ac:dyDescent="0.25">
      <c r="A882" s="124">
        <f t="shared" si="121"/>
        <v>879</v>
      </c>
      <c r="B882" s="93" t="s">
        <v>1798</v>
      </c>
      <c r="C882" s="85">
        <v>236300</v>
      </c>
      <c r="D882" s="85" t="s">
        <v>1799</v>
      </c>
      <c r="E882" s="85"/>
      <c r="F882" s="85"/>
      <c r="G882" s="85"/>
      <c r="H882" s="85" t="s">
        <v>1800</v>
      </c>
      <c r="I882" s="85"/>
      <c r="J882" s="85"/>
      <c r="K882" s="86"/>
      <c r="L882" s="86"/>
      <c r="M882" s="87">
        <f>SUM(M883:M898)</f>
        <v>0</v>
      </c>
      <c r="N882" s="87">
        <f t="shared" ref="N882:P882" si="128">SUM(N883:N898)</f>
        <v>54745</v>
      </c>
      <c r="O882" s="87">
        <f t="shared" si="128"/>
        <v>54745</v>
      </c>
      <c r="P882" s="46">
        <f t="shared" si="128"/>
        <v>0</v>
      </c>
      <c r="Q882" s="44">
        <f t="shared" ref="Q882:Q920" si="129">O882/N882*100</f>
        <v>100</v>
      </c>
      <c r="R882" s="39"/>
    </row>
    <row r="883" spans="1:18" s="1" customFormat="1" ht="27" outlineLevel="1" x14ac:dyDescent="0.25">
      <c r="A883" s="111">
        <f t="shared" si="121"/>
        <v>880</v>
      </c>
      <c r="B883" s="82" t="s">
        <v>1801</v>
      </c>
      <c r="C883" s="76" t="s">
        <v>1802</v>
      </c>
      <c r="D883" s="76" t="s">
        <v>1799</v>
      </c>
      <c r="E883" s="76" t="s">
        <v>122</v>
      </c>
      <c r="F883" s="76" t="s">
        <v>57</v>
      </c>
      <c r="G883" s="76" t="s">
        <v>52</v>
      </c>
      <c r="H883" s="76" t="s">
        <v>1800</v>
      </c>
      <c r="I883" s="76" t="s">
        <v>24</v>
      </c>
      <c r="J883" s="76" t="s">
        <v>24</v>
      </c>
      <c r="K883" s="75" t="s">
        <v>1803</v>
      </c>
      <c r="L883" s="75" t="s">
        <v>24</v>
      </c>
      <c r="M883" s="77">
        <v>0</v>
      </c>
      <c r="N883" s="78">
        <v>16</v>
      </c>
      <c r="O883" s="79">
        <v>16</v>
      </c>
      <c r="P883" s="80">
        <f t="shared" ref="P883:P898" si="130">O883-N883</f>
        <v>0</v>
      </c>
      <c r="Q883" s="81">
        <f t="shared" si="129"/>
        <v>100</v>
      </c>
    </row>
    <row r="884" spans="1:18" s="1" customFormat="1" ht="13.5" outlineLevel="1" x14ac:dyDescent="0.25">
      <c r="A884" s="110">
        <f t="shared" si="121"/>
        <v>881</v>
      </c>
      <c r="B884" s="75" t="s">
        <v>1804</v>
      </c>
      <c r="C884" s="76" t="s">
        <v>1802</v>
      </c>
      <c r="D884" s="76" t="s">
        <v>1799</v>
      </c>
      <c r="E884" s="76" t="s">
        <v>262</v>
      </c>
      <c r="F884" s="76" t="s">
        <v>57</v>
      </c>
      <c r="G884" s="76" t="s">
        <v>52</v>
      </c>
      <c r="H884" s="76" t="s">
        <v>1800</v>
      </c>
      <c r="I884" s="76" t="s">
        <v>24</v>
      </c>
      <c r="J884" s="76" t="s">
        <v>24</v>
      </c>
      <c r="K884" s="75" t="s">
        <v>1805</v>
      </c>
      <c r="L884" s="75" t="s">
        <v>24</v>
      </c>
      <c r="M884" s="77">
        <v>0</v>
      </c>
      <c r="N884" s="78">
        <v>168</v>
      </c>
      <c r="O884" s="79">
        <v>168</v>
      </c>
      <c r="P884" s="80">
        <f t="shared" si="130"/>
        <v>0</v>
      </c>
      <c r="Q884" s="81">
        <f t="shared" si="129"/>
        <v>100</v>
      </c>
    </row>
    <row r="885" spans="1:18" s="1" customFormat="1" ht="13.5" outlineLevel="1" x14ac:dyDescent="0.25">
      <c r="A885" s="110">
        <f t="shared" ref="A885:A948" si="131">1+A884</f>
        <v>882</v>
      </c>
      <c r="B885" s="75" t="s">
        <v>1806</v>
      </c>
      <c r="C885" s="76" t="s">
        <v>1802</v>
      </c>
      <c r="D885" s="76" t="s">
        <v>1799</v>
      </c>
      <c r="E885" s="76" t="s">
        <v>200</v>
      </c>
      <c r="F885" s="76" t="s">
        <v>57</v>
      </c>
      <c r="G885" s="76" t="s">
        <v>52</v>
      </c>
      <c r="H885" s="76" t="s">
        <v>1800</v>
      </c>
      <c r="I885" s="76" t="s">
        <v>24</v>
      </c>
      <c r="J885" s="76" t="s">
        <v>24</v>
      </c>
      <c r="K885" s="75" t="s">
        <v>1807</v>
      </c>
      <c r="L885" s="75" t="s">
        <v>24</v>
      </c>
      <c r="M885" s="77">
        <v>0</v>
      </c>
      <c r="N885" s="78">
        <v>719</v>
      </c>
      <c r="O885" s="79">
        <v>719</v>
      </c>
      <c r="P885" s="80">
        <f t="shared" si="130"/>
        <v>0</v>
      </c>
      <c r="Q885" s="81">
        <f t="shared" si="129"/>
        <v>100</v>
      </c>
    </row>
    <row r="886" spans="1:18" s="1" customFormat="1" ht="13.5" outlineLevel="1" x14ac:dyDescent="0.25">
      <c r="A886" s="110">
        <f t="shared" si="131"/>
        <v>883</v>
      </c>
      <c r="B886" s="75" t="s">
        <v>1808</v>
      </c>
      <c r="C886" s="76" t="s">
        <v>1802</v>
      </c>
      <c r="D886" s="76" t="s">
        <v>1799</v>
      </c>
      <c r="E886" s="76" t="s">
        <v>1809</v>
      </c>
      <c r="F886" s="76" t="s">
        <v>57</v>
      </c>
      <c r="G886" s="76" t="s">
        <v>52</v>
      </c>
      <c r="H886" s="76" t="s">
        <v>1800</v>
      </c>
      <c r="I886" s="76" t="s">
        <v>24</v>
      </c>
      <c r="J886" s="76" t="s">
        <v>24</v>
      </c>
      <c r="K886" s="75" t="s">
        <v>1810</v>
      </c>
      <c r="L886" s="75" t="s">
        <v>24</v>
      </c>
      <c r="M886" s="77">
        <v>0</v>
      </c>
      <c r="N886" s="78">
        <v>597</v>
      </c>
      <c r="O886" s="79">
        <v>597</v>
      </c>
      <c r="P886" s="80">
        <f t="shared" si="130"/>
        <v>0</v>
      </c>
      <c r="Q886" s="81">
        <f t="shared" si="129"/>
        <v>100</v>
      </c>
    </row>
    <row r="887" spans="1:18" s="1" customFormat="1" ht="27" outlineLevel="1" x14ac:dyDescent="0.25">
      <c r="A887" s="111">
        <f t="shared" si="131"/>
        <v>884</v>
      </c>
      <c r="B887" s="82" t="s">
        <v>1811</v>
      </c>
      <c r="C887" s="76" t="s">
        <v>1802</v>
      </c>
      <c r="D887" s="76" t="s">
        <v>1799</v>
      </c>
      <c r="E887" s="76" t="s">
        <v>122</v>
      </c>
      <c r="F887" s="76" t="s">
        <v>57</v>
      </c>
      <c r="G887" s="76" t="s">
        <v>1812</v>
      </c>
      <c r="H887" s="76" t="s">
        <v>1800</v>
      </c>
      <c r="I887" s="76" t="s">
        <v>24</v>
      </c>
      <c r="J887" s="76" t="s">
        <v>24</v>
      </c>
      <c r="K887" s="75" t="s">
        <v>1803</v>
      </c>
      <c r="L887" s="75" t="s">
        <v>24</v>
      </c>
      <c r="M887" s="77">
        <v>0</v>
      </c>
      <c r="N887" s="78">
        <v>91</v>
      </c>
      <c r="O887" s="79">
        <v>91</v>
      </c>
      <c r="P887" s="80">
        <f t="shared" si="130"/>
        <v>0</v>
      </c>
      <c r="Q887" s="81">
        <f t="shared" si="129"/>
        <v>100</v>
      </c>
    </row>
    <row r="888" spans="1:18" s="1" customFormat="1" ht="13.5" outlineLevel="1" x14ac:dyDescent="0.25">
      <c r="A888" s="110">
        <f t="shared" si="131"/>
        <v>885</v>
      </c>
      <c r="B888" s="75" t="s">
        <v>1813</v>
      </c>
      <c r="C888" s="76" t="s">
        <v>1802</v>
      </c>
      <c r="D888" s="76" t="s">
        <v>1799</v>
      </c>
      <c r="E888" s="76" t="s">
        <v>262</v>
      </c>
      <c r="F888" s="76" t="s">
        <v>57</v>
      </c>
      <c r="G888" s="76" t="s">
        <v>1812</v>
      </c>
      <c r="H888" s="76" t="s">
        <v>1800</v>
      </c>
      <c r="I888" s="76" t="s">
        <v>24</v>
      </c>
      <c r="J888" s="76" t="s">
        <v>24</v>
      </c>
      <c r="K888" s="75" t="s">
        <v>1805</v>
      </c>
      <c r="L888" s="75" t="s">
        <v>24</v>
      </c>
      <c r="M888" s="77">
        <v>0</v>
      </c>
      <c r="N888" s="78">
        <v>950</v>
      </c>
      <c r="O888" s="79">
        <v>950</v>
      </c>
      <c r="P888" s="80">
        <f t="shared" si="130"/>
        <v>0</v>
      </c>
      <c r="Q888" s="81">
        <f t="shared" si="129"/>
        <v>100</v>
      </c>
    </row>
    <row r="889" spans="1:18" s="1" customFormat="1" ht="13.5" outlineLevel="1" x14ac:dyDescent="0.25">
      <c r="A889" s="110">
        <f t="shared" si="131"/>
        <v>886</v>
      </c>
      <c r="B889" s="75" t="s">
        <v>1814</v>
      </c>
      <c r="C889" s="76" t="s">
        <v>1802</v>
      </c>
      <c r="D889" s="76" t="s">
        <v>1799</v>
      </c>
      <c r="E889" s="76" t="s">
        <v>200</v>
      </c>
      <c r="F889" s="76" t="s">
        <v>57</v>
      </c>
      <c r="G889" s="76" t="s">
        <v>1812</v>
      </c>
      <c r="H889" s="76" t="s">
        <v>1800</v>
      </c>
      <c r="I889" s="76" t="s">
        <v>24</v>
      </c>
      <c r="J889" s="76" t="s">
        <v>24</v>
      </c>
      <c r="K889" s="75" t="s">
        <v>1807</v>
      </c>
      <c r="L889" s="75" t="s">
        <v>24</v>
      </c>
      <c r="M889" s="77">
        <v>0</v>
      </c>
      <c r="N889" s="78">
        <v>4077</v>
      </c>
      <c r="O889" s="79">
        <v>4077</v>
      </c>
      <c r="P889" s="80">
        <f t="shared" si="130"/>
        <v>0</v>
      </c>
      <c r="Q889" s="81">
        <f t="shared" si="129"/>
        <v>100</v>
      </c>
    </row>
    <row r="890" spans="1:18" s="1" customFormat="1" ht="13.5" outlineLevel="1" x14ac:dyDescent="0.25">
      <c r="A890" s="110">
        <f t="shared" si="131"/>
        <v>887</v>
      </c>
      <c r="B890" s="75" t="s">
        <v>1815</v>
      </c>
      <c r="C890" s="76" t="s">
        <v>1802</v>
      </c>
      <c r="D890" s="76" t="s">
        <v>1799</v>
      </c>
      <c r="E890" s="76" t="s">
        <v>1809</v>
      </c>
      <c r="F890" s="76" t="s">
        <v>57</v>
      </c>
      <c r="G890" s="76" t="s">
        <v>1812</v>
      </c>
      <c r="H890" s="76" t="s">
        <v>1800</v>
      </c>
      <c r="I890" s="76" t="s">
        <v>24</v>
      </c>
      <c r="J890" s="76" t="s">
        <v>24</v>
      </c>
      <c r="K890" s="75" t="s">
        <v>1810</v>
      </c>
      <c r="L890" s="75" t="s">
        <v>24</v>
      </c>
      <c r="M890" s="77">
        <v>0</v>
      </c>
      <c r="N890" s="78">
        <v>3384</v>
      </c>
      <c r="O890" s="79">
        <v>3384</v>
      </c>
      <c r="P890" s="80">
        <f t="shared" si="130"/>
        <v>0</v>
      </c>
      <c r="Q890" s="81">
        <f t="shared" si="129"/>
        <v>100</v>
      </c>
    </row>
    <row r="891" spans="1:18" s="1" customFormat="1" ht="27" outlineLevel="1" x14ac:dyDescent="0.25">
      <c r="A891" s="111">
        <f t="shared" si="131"/>
        <v>888</v>
      </c>
      <c r="B891" s="82" t="s">
        <v>1816</v>
      </c>
      <c r="C891" s="76" t="s">
        <v>1802</v>
      </c>
      <c r="D891" s="76" t="s">
        <v>1799</v>
      </c>
      <c r="E891" s="76" t="s">
        <v>205</v>
      </c>
      <c r="F891" s="76" t="s">
        <v>206</v>
      </c>
      <c r="G891" s="76" t="s">
        <v>52</v>
      </c>
      <c r="H891" s="76" t="s">
        <v>1800</v>
      </c>
      <c r="I891" s="76" t="s">
        <v>24</v>
      </c>
      <c r="J891" s="76" t="s">
        <v>24</v>
      </c>
      <c r="K891" s="75" t="s">
        <v>1817</v>
      </c>
      <c r="L891" s="75" t="s">
        <v>24</v>
      </c>
      <c r="M891" s="77">
        <v>0</v>
      </c>
      <c r="N891" s="78">
        <v>3913</v>
      </c>
      <c r="O891" s="79">
        <v>3913</v>
      </c>
      <c r="P891" s="80">
        <f t="shared" si="130"/>
        <v>0</v>
      </c>
      <c r="Q891" s="81">
        <f t="shared" si="129"/>
        <v>100</v>
      </c>
    </row>
    <row r="892" spans="1:18" s="1" customFormat="1" ht="13.5" outlineLevel="1" x14ac:dyDescent="0.25">
      <c r="A892" s="110">
        <f t="shared" si="131"/>
        <v>889</v>
      </c>
      <c r="B892" s="75" t="s">
        <v>1818</v>
      </c>
      <c r="C892" s="76" t="s">
        <v>1802</v>
      </c>
      <c r="D892" s="76" t="s">
        <v>1799</v>
      </c>
      <c r="E892" s="76" t="s">
        <v>1819</v>
      </c>
      <c r="F892" s="76" t="s">
        <v>206</v>
      </c>
      <c r="G892" s="76" t="s">
        <v>52</v>
      </c>
      <c r="H892" s="76" t="s">
        <v>1800</v>
      </c>
      <c r="I892" s="76" t="s">
        <v>24</v>
      </c>
      <c r="J892" s="76" t="s">
        <v>24</v>
      </c>
      <c r="K892" s="75" t="s">
        <v>1820</v>
      </c>
      <c r="L892" s="75" t="s">
        <v>24</v>
      </c>
      <c r="M892" s="77">
        <v>0</v>
      </c>
      <c r="N892" s="78">
        <v>1918</v>
      </c>
      <c r="O892" s="79">
        <v>1918</v>
      </c>
      <c r="P892" s="80">
        <f t="shared" si="130"/>
        <v>0</v>
      </c>
      <c r="Q892" s="81">
        <f t="shared" si="129"/>
        <v>100</v>
      </c>
    </row>
    <row r="893" spans="1:18" s="1" customFormat="1" ht="13.5" outlineLevel="1" x14ac:dyDescent="0.25">
      <c r="A893" s="110">
        <f t="shared" si="131"/>
        <v>890</v>
      </c>
      <c r="B893" s="75" t="s">
        <v>1821</v>
      </c>
      <c r="C893" s="76" t="s">
        <v>1802</v>
      </c>
      <c r="D893" s="76" t="s">
        <v>1799</v>
      </c>
      <c r="E893" s="76" t="s">
        <v>226</v>
      </c>
      <c r="F893" s="76" t="s">
        <v>206</v>
      </c>
      <c r="G893" s="76" t="s">
        <v>52</v>
      </c>
      <c r="H893" s="76" t="s">
        <v>1800</v>
      </c>
      <c r="I893" s="76" t="s">
        <v>24</v>
      </c>
      <c r="J893" s="76" t="s">
        <v>24</v>
      </c>
      <c r="K893" s="75" t="s">
        <v>1822</v>
      </c>
      <c r="L893" s="75" t="s">
        <v>24</v>
      </c>
      <c r="M893" s="77">
        <v>0</v>
      </c>
      <c r="N893" s="78">
        <v>844</v>
      </c>
      <c r="O893" s="79">
        <v>844</v>
      </c>
      <c r="P893" s="80">
        <f t="shared" si="130"/>
        <v>0</v>
      </c>
      <c r="Q893" s="81">
        <f t="shared" si="129"/>
        <v>100</v>
      </c>
    </row>
    <row r="894" spans="1:18" s="1" customFormat="1" ht="13.5" outlineLevel="1" x14ac:dyDescent="0.25">
      <c r="A894" s="110">
        <f t="shared" si="131"/>
        <v>891</v>
      </c>
      <c r="B894" s="75" t="s">
        <v>1823</v>
      </c>
      <c r="C894" s="76" t="s">
        <v>1802</v>
      </c>
      <c r="D894" s="76" t="s">
        <v>1799</v>
      </c>
      <c r="E894" s="76" t="s">
        <v>230</v>
      </c>
      <c r="F894" s="76" t="s">
        <v>206</v>
      </c>
      <c r="G894" s="76" t="s">
        <v>52</v>
      </c>
      <c r="H894" s="76" t="s">
        <v>1800</v>
      </c>
      <c r="I894" s="76" t="s">
        <v>24</v>
      </c>
      <c r="J894" s="76" t="s">
        <v>24</v>
      </c>
      <c r="K894" s="75" t="s">
        <v>1824</v>
      </c>
      <c r="L894" s="75" t="s">
        <v>24</v>
      </c>
      <c r="M894" s="77">
        <v>0</v>
      </c>
      <c r="N894" s="78">
        <v>38</v>
      </c>
      <c r="O894" s="79">
        <v>38</v>
      </c>
      <c r="P894" s="80">
        <f t="shared" si="130"/>
        <v>0</v>
      </c>
      <c r="Q894" s="81">
        <f t="shared" si="129"/>
        <v>100</v>
      </c>
    </row>
    <row r="895" spans="1:18" s="1" customFormat="1" ht="13.5" outlineLevel="1" x14ac:dyDescent="0.25">
      <c r="A895" s="110">
        <f t="shared" si="131"/>
        <v>892</v>
      </c>
      <c r="B895" s="75" t="s">
        <v>1825</v>
      </c>
      <c r="C895" s="76" t="s">
        <v>1802</v>
      </c>
      <c r="D895" s="76" t="s">
        <v>1799</v>
      </c>
      <c r="E895" s="76" t="s">
        <v>205</v>
      </c>
      <c r="F895" s="76" t="s">
        <v>206</v>
      </c>
      <c r="G895" s="76" t="s">
        <v>1812</v>
      </c>
      <c r="H895" s="76" t="s">
        <v>1800</v>
      </c>
      <c r="I895" s="76" t="s">
        <v>24</v>
      </c>
      <c r="J895" s="76" t="s">
        <v>24</v>
      </c>
      <c r="K895" s="75" t="s">
        <v>1817</v>
      </c>
      <c r="L895" s="75" t="s">
        <v>24</v>
      </c>
      <c r="M895" s="77">
        <v>0</v>
      </c>
      <c r="N895" s="78">
        <v>22171</v>
      </c>
      <c r="O895" s="79">
        <v>22171</v>
      </c>
      <c r="P895" s="80">
        <f t="shared" si="130"/>
        <v>0</v>
      </c>
      <c r="Q895" s="81">
        <f t="shared" si="129"/>
        <v>100</v>
      </c>
    </row>
    <row r="896" spans="1:18" s="1" customFormat="1" ht="13.5" outlineLevel="1" x14ac:dyDescent="0.25">
      <c r="A896" s="110">
        <f t="shared" si="131"/>
        <v>893</v>
      </c>
      <c r="B896" s="75" t="s">
        <v>1826</v>
      </c>
      <c r="C896" s="76" t="s">
        <v>1802</v>
      </c>
      <c r="D896" s="76" t="s">
        <v>1799</v>
      </c>
      <c r="E896" s="76" t="s">
        <v>1819</v>
      </c>
      <c r="F896" s="76" t="s">
        <v>206</v>
      </c>
      <c r="G896" s="76" t="s">
        <v>1812</v>
      </c>
      <c r="H896" s="76" t="s">
        <v>1800</v>
      </c>
      <c r="I896" s="76" t="s">
        <v>24</v>
      </c>
      <c r="J896" s="76" t="s">
        <v>24</v>
      </c>
      <c r="K896" s="75" t="s">
        <v>1820</v>
      </c>
      <c r="L896" s="75" t="s">
        <v>24</v>
      </c>
      <c r="M896" s="77">
        <v>0</v>
      </c>
      <c r="N896" s="78">
        <v>10865</v>
      </c>
      <c r="O896" s="79">
        <v>10865</v>
      </c>
      <c r="P896" s="80">
        <f t="shared" si="130"/>
        <v>0</v>
      </c>
      <c r="Q896" s="81">
        <f t="shared" si="129"/>
        <v>100</v>
      </c>
    </row>
    <row r="897" spans="1:18" s="1" customFormat="1" ht="13.5" outlineLevel="1" x14ac:dyDescent="0.25">
      <c r="A897" s="110">
        <f t="shared" si="131"/>
        <v>894</v>
      </c>
      <c r="B897" s="75" t="s">
        <v>1827</v>
      </c>
      <c r="C897" s="76" t="s">
        <v>1802</v>
      </c>
      <c r="D897" s="76" t="s">
        <v>1799</v>
      </c>
      <c r="E897" s="76" t="s">
        <v>226</v>
      </c>
      <c r="F897" s="76" t="s">
        <v>206</v>
      </c>
      <c r="G897" s="76" t="s">
        <v>1812</v>
      </c>
      <c r="H897" s="76" t="s">
        <v>1800</v>
      </c>
      <c r="I897" s="76" t="s">
        <v>24</v>
      </c>
      <c r="J897" s="76" t="s">
        <v>24</v>
      </c>
      <c r="K897" s="75" t="s">
        <v>1822</v>
      </c>
      <c r="L897" s="75" t="s">
        <v>24</v>
      </c>
      <c r="M897" s="77">
        <v>0</v>
      </c>
      <c r="N897" s="78">
        <v>4784</v>
      </c>
      <c r="O897" s="79">
        <v>4784</v>
      </c>
      <c r="P897" s="80">
        <f t="shared" si="130"/>
        <v>0</v>
      </c>
      <c r="Q897" s="81">
        <f t="shared" si="129"/>
        <v>100</v>
      </c>
    </row>
    <row r="898" spans="1:18" s="1" customFormat="1" ht="13.5" outlineLevel="1" x14ac:dyDescent="0.25">
      <c r="A898" s="110">
        <f t="shared" si="131"/>
        <v>895</v>
      </c>
      <c r="B898" s="75" t="s">
        <v>1828</v>
      </c>
      <c r="C898" s="76" t="s">
        <v>1802</v>
      </c>
      <c r="D898" s="76" t="s">
        <v>1799</v>
      </c>
      <c r="E898" s="76" t="s">
        <v>230</v>
      </c>
      <c r="F898" s="76" t="s">
        <v>206</v>
      </c>
      <c r="G898" s="76" t="s">
        <v>1812</v>
      </c>
      <c r="H898" s="76" t="s">
        <v>1800</v>
      </c>
      <c r="I898" s="76" t="s">
        <v>24</v>
      </c>
      <c r="J898" s="76" t="s">
        <v>24</v>
      </c>
      <c r="K898" s="75" t="s">
        <v>1824</v>
      </c>
      <c r="L898" s="75" t="s">
        <v>24</v>
      </c>
      <c r="M898" s="77">
        <v>0</v>
      </c>
      <c r="N898" s="78">
        <v>210</v>
      </c>
      <c r="O898" s="79">
        <v>210</v>
      </c>
      <c r="P898" s="80">
        <f t="shared" si="130"/>
        <v>0</v>
      </c>
      <c r="Q898" s="81">
        <f t="shared" si="129"/>
        <v>100</v>
      </c>
    </row>
    <row r="899" spans="1:18" s="40" customFormat="1" ht="13.5" x14ac:dyDescent="0.25">
      <c r="A899" s="124">
        <f t="shared" si="131"/>
        <v>896</v>
      </c>
      <c r="B899" s="93" t="s">
        <v>1829</v>
      </c>
      <c r="C899" s="85">
        <v>236300</v>
      </c>
      <c r="D899" s="85" t="s">
        <v>1799</v>
      </c>
      <c r="E899" s="85"/>
      <c r="F899" s="85"/>
      <c r="G899" s="85"/>
      <c r="H899" s="85" t="s">
        <v>1830</v>
      </c>
      <c r="I899" s="85"/>
      <c r="J899" s="85"/>
      <c r="K899" s="86"/>
      <c r="L899" s="86"/>
      <c r="M899" s="87">
        <f>SUM(M900:M919)</f>
        <v>0</v>
      </c>
      <c r="N899" s="87">
        <f t="shared" ref="N899:P899" si="132">SUM(N900:N919)</f>
        <v>89773</v>
      </c>
      <c r="O899" s="87">
        <f t="shared" si="132"/>
        <v>89773</v>
      </c>
      <c r="P899" s="46">
        <f t="shared" si="132"/>
        <v>0</v>
      </c>
      <c r="Q899" s="44">
        <f t="shared" si="129"/>
        <v>100</v>
      </c>
      <c r="R899" s="39"/>
    </row>
    <row r="900" spans="1:18" s="1" customFormat="1" ht="13.5" outlineLevel="1" x14ac:dyDescent="0.25">
      <c r="A900" s="110">
        <f t="shared" si="131"/>
        <v>897</v>
      </c>
      <c r="B900" s="75" t="s">
        <v>1831</v>
      </c>
      <c r="C900" s="76" t="s">
        <v>1802</v>
      </c>
      <c r="D900" s="76" t="s">
        <v>1799</v>
      </c>
      <c r="E900" s="76" t="s">
        <v>144</v>
      </c>
      <c r="F900" s="76" t="s">
        <v>145</v>
      </c>
      <c r="G900" s="76" t="s">
        <v>52</v>
      </c>
      <c r="H900" s="76" t="s">
        <v>1830</v>
      </c>
      <c r="I900" s="76" t="s">
        <v>24</v>
      </c>
      <c r="J900" s="76" t="s">
        <v>24</v>
      </c>
      <c r="K900" s="75" t="s">
        <v>1832</v>
      </c>
      <c r="L900" s="75" t="s">
        <v>24</v>
      </c>
      <c r="M900" s="77">
        <v>0</v>
      </c>
      <c r="N900" s="78">
        <v>1651</v>
      </c>
      <c r="O900" s="79">
        <v>1651</v>
      </c>
      <c r="P900" s="80">
        <f t="shared" ref="P900:P919" si="133">O900-N900</f>
        <v>0</v>
      </c>
      <c r="Q900" s="81">
        <f t="shared" si="129"/>
        <v>100</v>
      </c>
    </row>
    <row r="901" spans="1:18" s="1" customFormat="1" ht="13.5" outlineLevel="1" x14ac:dyDescent="0.25">
      <c r="A901" s="110">
        <f t="shared" si="131"/>
        <v>898</v>
      </c>
      <c r="B901" s="75" t="s">
        <v>1833</v>
      </c>
      <c r="C901" s="76" t="s">
        <v>1802</v>
      </c>
      <c r="D901" s="76" t="s">
        <v>1799</v>
      </c>
      <c r="E901" s="76" t="s">
        <v>151</v>
      </c>
      <c r="F901" s="76" t="s">
        <v>145</v>
      </c>
      <c r="G901" s="76" t="s">
        <v>52</v>
      </c>
      <c r="H901" s="76" t="s">
        <v>1830</v>
      </c>
      <c r="I901" s="76" t="s">
        <v>24</v>
      </c>
      <c r="J901" s="76" t="s">
        <v>24</v>
      </c>
      <c r="K901" s="75" t="s">
        <v>1834</v>
      </c>
      <c r="L901" s="75" t="s">
        <v>24</v>
      </c>
      <c r="M901" s="77">
        <v>0</v>
      </c>
      <c r="N901" s="78">
        <v>2098</v>
      </c>
      <c r="O901" s="79">
        <v>2098</v>
      </c>
      <c r="P901" s="80">
        <f t="shared" si="133"/>
        <v>0</v>
      </c>
      <c r="Q901" s="81">
        <f t="shared" si="129"/>
        <v>100</v>
      </c>
    </row>
    <row r="902" spans="1:18" s="1" customFormat="1" ht="27" outlineLevel="1" x14ac:dyDescent="0.25">
      <c r="A902" s="111">
        <f t="shared" si="131"/>
        <v>899</v>
      </c>
      <c r="B902" s="82" t="s">
        <v>1835</v>
      </c>
      <c r="C902" s="76" t="s">
        <v>1802</v>
      </c>
      <c r="D902" s="76" t="s">
        <v>1799</v>
      </c>
      <c r="E902" s="76" t="s">
        <v>161</v>
      </c>
      <c r="F902" s="76" t="s">
        <v>145</v>
      </c>
      <c r="G902" s="76" t="s">
        <v>52</v>
      </c>
      <c r="H902" s="76" t="s">
        <v>1830</v>
      </c>
      <c r="I902" s="76" t="s">
        <v>24</v>
      </c>
      <c r="J902" s="76" t="s">
        <v>24</v>
      </c>
      <c r="K902" s="75" t="s">
        <v>1836</v>
      </c>
      <c r="L902" s="75" t="s">
        <v>24</v>
      </c>
      <c r="M902" s="77">
        <v>0</v>
      </c>
      <c r="N902" s="78">
        <v>2127</v>
      </c>
      <c r="O902" s="79">
        <v>2127</v>
      </c>
      <c r="P902" s="80">
        <f t="shared" si="133"/>
        <v>0</v>
      </c>
      <c r="Q902" s="81">
        <f t="shared" si="129"/>
        <v>100</v>
      </c>
    </row>
    <row r="903" spans="1:18" s="1" customFormat="1" ht="13.5" outlineLevel="1" x14ac:dyDescent="0.25">
      <c r="A903" s="110">
        <f t="shared" si="131"/>
        <v>900</v>
      </c>
      <c r="B903" s="75" t="s">
        <v>1837</v>
      </c>
      <c r="C903" s="76" t="s">
        <v>1802</v>
      </c>
      <c r="D903" s="76" t="s">
        <v>1799</v>
      </c>
      <c r="E903" s="76" t="s">
        <v>144</v>
      </c>
      <c r="F903" s="76" t="s">
        <v>145</v>
      </c>
      <c r="G903" s="76" t="s">
        <v>1812</v>
      </c>
      <c r="H903" s="76" t="s">
        <v>1830</v>
      </c>
      <c r="I903" s="76" t="s">
        <v>24</v>
      </c>
      <c r="J903" s="76" t="s">
        <v>24</v>
      </c>
      <c r="K903" s="75" t="s">
        <v>1832</v>
      </c>
      <c r="L903" s="75" t="s">
        <v>24</v>
      </c>
      <c r="M903" s="77">
        <v>0</v>
      </c>
      <c r="N903" s="78">
        <v>9355</v>
      </c>
      <c r="O903" s="79">
        <v>9355</v>
      </c>
      <c r="P903" s="80">
        <f t="shared" si="133"/>
        <v>0</v>
      </c>
      <c r="Q903" s="81">
        <f t="shared" si="129"/>
        <v>100</v>
      </c>
    </row>
    <row r="904" spans="1:18" s="1" customFormat="1" ht="13.5" outlineLevel="1" x14ac:dyDescent="0.25">
      <c r="A904" s="110">
        <f t="shared" si="131"/>
        <v>901</v>
      </c>
      <c r="B904" s="75" t="s">
        <v>1838</v>
      </c>
      <c r="C904" s="76" t="s">
        <v>1802</v>
      </c>
      <c r="D904" s="76" t="s">
        <v>1799</v>
      </c>
      <c r="E904" s="76" t="s">
        <v>151</v>
      </c>
      <c r="F904" s="76" t="s">
        <v>145</v>
      </c>
      <c r="G904" s="76" t="s">
        <v>1812</v>
      </c>
      <c r="H904" s="76" t="s">
        <v>1830</v>
      </c>
      <c r="I904" s="76" t="s">
        <v>24</v>
      </c>
      <c r="J904" s="76" t="s">
        <v>24</v>
      </c>
      <c r="K904" s="75" t="s">
        <v>1834</v>
      </c>
      <c r="L904" s="75" t="s">
        <v>24</v>
      </c>
      <c r="M904" s="77">
        <v>0</v>
      </c>
      <c r="N904" s="78">
        <v>11887</v>
      </c>
      <c r="O904" s="79">
        <v>11887</v>
      </c>
      <c r="P904" s="80">
        <f t="shared" si="133"/>
        <v>0</v>
      </c>
      <c r="Q904" s="81">
        <f t="shared" si="129"/>
        <v>100</v>
      </c>
    </row>
    <row r="905" spans="1:18" s="1" customFormat="1" ht="27" outlineLevel="1" x14ac:dyDescent="0.25">
      <c r="A905" s="111">
        <f t="shared" si="131"/>
        <v>902</v>
      </c>
      <c r="B905" s="82" t="s">
        <v>1839</v>
      </c>
      <c r="C905" s="76" t="s">
        <v>1802</v>
      </c>
      <c r="D905" s="76" t="s">
        <v>1799</v>
      </c>
      <c r="E905" s="76" t="s">
        <v>161</v>
      </c>
      <c r="F905" s="76" t="s">
        <v>145</v>
      </c>
      <c r="G905" s="76" t="s">
        <v>1812</v>
      </c>
      <c r="H905" s="76" t="s">
        <v>1830</v>
      </c>
      <c r="I905" s="76" t="s">
        <v>24</v>
      </c>
      <c r="J905" s="76" t="s">
        <v>24</v>
      </c>
      <c r="K905" s="75" t="s">
        <v>1836</v>
      </c>
      <c r="L905" s="75" t="s">
        <v>24</v>
      </c>
      <c r="M905" s="77">
        <v>0</v>
      </c>
      <c r="N905" s="78">
        <v>12056</v>
      </c>
      <c r="O905" s="79">
        <v>12056</v>
      </c>
      <c r="P905" s="80">
        <f t="shared" si="133"/>
        <v>0</v>
      </c>
      <c r="Q905" s="81">
        <f t="shared" si="129"/>
        <v>100</v>
      </c>
    </row>
    <row r="906" spans="1:18" s="1" customFormat="1" ht="27" outlineLevel="1" x14ac:dyDescent="0.25">
      <c r="A906" s="111">
        <f t="shared" si="131"/>
        <v>903</v>
      </c>
      <c r="B906" s="82" t="s">
        <v>1840</v>
      </c>
      <c r="C906" s="76" t="s">
        <v>1802</v>
      </c>
      <c r="D906" s="76" t="s">
        <v>1799</v>
      </c>
      <c r="E906" s="76" t="s">
        <v>177</v>
      </c>
      <c r="F906" s="76" t="s">
        <v>57</v>
      </c>
      <c r="G906" s="76" t="s">
        <v>52</v>
      </c>
      <c r="H906" s="76" t="s">
        <v>1830</v>
      </c>
      <c r="I906" s="76" t="s">
        <v>24</v>
      </c>
      <c r="J906" s="76" t="s">
        <v>24</v>
      </c>
      <c r="K906" s="75" t="s">
        <v>1841</v>
      </c>
      <c r="L906" s="75" t="s">
        <v>24</v>
      </c>
      <c r="M906" s="77">
        <v>0</v>
      </c>
      <c r="N906" s="78">
        <v>1845</v>
      </c>
      <c r="O906" s="79">
        <v>1845</v>
      </c>
      <c r="P906" s="80">
        <f t="shared" si="133"/>
        <v>0</v>
      </c>
      <c r="Q906" s="81">
        <f t="shared" si="129"/>
        <v>100</v>
      </c>
    </row>
    <row r="907" spans="1:18" s="1" customFormat="1" ht="27" outlineLevel="1" x14ac:dyDescent="0.25">
      <c r="A907" s="111">
        <f t="shared" si="131"/>
        <v>904</v>
      </c>
      <c r="B907" s="82" t="s">
        <v>1842</v>
      </c>
      <c r="C907" s="76" t="s">
        <v>1802</v>
      </c>
      <c r="D907" s="76" t="s">
        <v>1799</v>
      </c>
      <c r="E907" s="76" t="s">
        <v>185</v>
      </c>
      <c r="F907" s="76" t="s">
        <v>57</v>
      </c>
      <c r="G907" s="76" t="s">
        <v>52</v>
      </c>
      <c r="H907" s="76" t="s">
        <v>1830</v>
      </c>
      <c r="I907" s="76" t="s">
        <v>24</v>
      </c>
      <c r="J907" s="76" t="s">
        <v>24</v>
      </c>
      <c r="K907" s="75" t="s">
        <v>1843</v>
      </c>
      <c r="L907" s="75" t="s">
        <v>24</v>
      </c>
      <c r="M907" s="77">
        <v>0</v>
      </c>
      <c r="N907" s="78">
        <v>715</v>
      </c>
      <c r="O907" s="79">
        <v>715</v>
      </c>
      <c r="P907" s="80">
        <f t="shared" si="133"/>
        <v>0</v>
      </c>
      <c r="Q907" s="81">
        <f t="shared" si="129"/>
        <v>100</v>
      </c>
    </row>
    <row r="908" spans="1:18" s="1" customFormat="1" ht="27" outlineLevel="1" x14ac:dyDescent="0.25">
      <c r="A908" s="111">
        <f t="shared" si="131"/>
        <v>905</v>
      </c>
      <c r="B908" s="82" t="s">
        <v>1844</v>
      </c>
      <c r="C908" s="76" t="s">
        <v>1802</v>
      </c>
      <c r="D908" s="76" t="s">
        <v>1799</v>
      </c>
      <c r="E908" s="76" t="s">
        <v>194</v>
      </c>
      <c r="F908" s="76" t="s">
        <v>57</v>
      </c>
      <c r="G908" s="76" t="s">
        <v>52</v>
      </c>
      <c r="H908" s="76" t="s">
        <v>1830</v>
      </c>
      <c r="I908" s="76" t="s">
        <v>24</v>
      </c>
      <c r="J908" s="76" t="s">
        <v>24</v>
      </c>
      <c r="K908" s="75" t="s">
        <v>1845</v>
      </c>
      <c r="L908" s="75" t="s">
        <v>24</v>
      </c>
      <c r="M908" s="77">
        <v>0</v>
      </c>
      <c r="N908" s="78">
        <v>340</v>
      </c>
      <c r="O908" s="79">
        <v>340</v>
      </c>
      <c r="P908" s="80">
        <f t="shared" si="133"/>
        <v>0</v>
      </c>
      <c r="Q908" s="81">
        <f t="shared" si="129"/>
        <v>100</v>
      </c>
    </row>
    <row r="909" spans="1:18" s="1" customFormat="1" ht="27" outlineLevel="1" x14ac:dyDescent="0.25">
      <c r="A909" s="111">
        <f t="shared" si="131"/>
        <v>906</v>
      </c>
      <c r="B909" s="82" t="s">
        <v>1846</v>
      </c>
      <c r="C909" s="76" t="s">
        <v>1802</v>
      </c>
      <c r="D909" s="76" t="s">
        <v>1799</v>
      </c>
      <c r="E909" s="76" t="s">
        <v>197</v>
      </c>
      <c r="F909" s="76" t="s">
        <v>57</v>
      </c>
      <c r="G909" s="76" t="s">
        <v>52</v>
      </c>
      <c r="H909" s="76" t="s">
        <v>1830</v>
      </c>
      <c r="I909" s="76" t="s">
        <v>24</v>
      </c>
      <c r="J909" s="76" t="s">
        <v>24</v>
      </c>
      <c r="K909" s="75" t="s">
        <v>1847</v>
      </c>
      <c r="L909" s="75" t="s">
        <v>24</v>
      </c>
      <c r="M909" s="77">
        <v>0</v>
      </c>
      <c r="N909" s="78">
        <v>2647</v>
      </c>
      <c r="O909" s="79">
        <v>2647</v>
      </c>
      <c r="P909" s="80">
        <f t="shared" si="133"/>
        <v>0</v>
      </c>
      <c r="Q909" s="81">
        <f t="shared" si="129"/>
        <v>100</v>
      </c>
    </row>
    <row r="910" spans="1:18" s="1" customFormat="1" ht="27" outlineLevel="1" x14ac:dyDescent="0.25">
      <c r="A910" s="111">
        <f t="shared" si="131"/>
        <v>907</v>
      </c>
      <c r="B910" s="82" t="s">
        <v>1848</v>
      </c>
      <c r="C910" s="76" t="s">
        <v>1802</v>
      </c>
      <c r="D910" s="76" t="s">
        <v>1799</v>
      </c>
      <c r="E910" s="76" t="s">
        <v>177</v>
      </c>
      <c r="F910" s="76" t="s">
        <v>57</v>
      </c>
      <c r="G910" s="76" t="s">
        <v>1812</v>
      </c>
      <c r="H910" s="76" t="s">
        <v>1830</v>
      </c>
      <c r="I910" s="76" t="s">
        <v>24</v>
      </c>
      <c r="J910" s="76" t="s">
        <v>24</v>
      </c>
      <c r="K910" s="75" t="s">
        <v>1841</v>
      </c>
      <c r="L910" s="75" t="s">
        <v>24</v>
      </c>
      <c r="M910" s="77">
        <v>0</v>
      </c>
      <c r="N910" s="78">
        <v>10450</v>
      </c>
      <c r="O910" s="79">
        <v>10450</v>
      </c>
      <c r="P910" s="80">
        <f t="shared" si="133"/>
        <v>0</v>
      </c>
      <c r="Q910" s="81">
        <f t="shared" si="129"/>
        <v>100</v>
      </c>
    </row>
    <row r="911" spans="1:18" s="1" customFormat="1" ht="27" outlineLevel="1" x14ac:dyDescent="0.25">
      <c r="A911" s="111">
        <f t="shared" si="131"/>
        <v>908</v>
      </c>
      <c r="B911" s="82" t="s">
        <v>1849</v>
      </c>
      <c r="C911" s="76" t="s">
        <v>1802</v>
      </c>
      <c r="D911" s="76" t="s">
        <v>1799</v>
      </c>
      <c r="E911" s="76" t="s">
        <v>185</v>
      </c>
      <c r="F911" s="76" t="s">
        <v>57</v>
      </c>
      <c r="G911" s="76" t="s">
        <v>1812</v>
      </c>
      <c r="H911" s="76" t="s">
        <v>1830</v>
      </c>
      <c r="I911" s="76" t="s">
        <v>24</v>
      </c>
      <c r="J911" s="76" t="s">
        <v>24</v>
      </c>
      <c r="K911" s="75" t="s">
        <v>1843</v>
      </c>
      <c r="L911" s="75" t="s">
        <v>24</v>
      </c>
      <c r="M911" s="77">
        <v>0</v>
      </c>
      <c r="N911" s="78">
        <v>4052</v>
      </c>
      <c r="O911" s="79">
        <v>4052</v>
      </c>
      <c r="P911" s="80">
        <f t="shared" si="133"/>
        <v>0</v>
      </c>
      <c r="Q911" s="81">
        <f t="shared" si="129"/>
        <v>100</v>
      </c>
    </row>
    <row r="912" spans="1:18" s="1" customFormat="1" ht="27" outlineLevel="1" x14ac:dyDescent="0.25">
      <c r="A912" s="111">
        <f t="shared" si="131"/>
        <v>909</v>
      </c>
      <c r="B912" s="82" t="s">
        <v>1850</v>
      </c>
      <c r="C912" s="76" t="s">
        <v>1802</v>
      </c>
      <c r="D912" s="76" t="s">
        <v>1799</v>
      </c>
      <c r="E912" s="76" t="s">
        <v>194</v>
      </c>
      <c r="F912" s="76" t="s">
        <v>57</v>
      </c>
      <c r="G912" s="76" t="s">
        <v>1812</v>
      </c>
      <c r="H912" s="76" t="s">
        <v>1830</v>
      </c>
      <c r="I912" s="76" t="s">
        <v>24</v>
      </c>
      <c r="J912" s="76" t="s">
        <v>24</v>
      </c>
      <c r="K912" s="75" t="s">
        <v>1845</v>
      </c>
      <c r="L912" s="75" t="s">
        <v>24</v>
      </c>
      <c r="M912" s="77">
        <v>0</v>
      </c>
      <c r="N912" s="78">
        <v>1923</v>
      </c>
      <c r="O912" s="79">
        <v>1923</v>
      </c>
      <c r="P912" s="80">
        <f t="shared" si="133"/>
        <v>0</v>
      </c>
      <c r="Q912" s="81">
        <f t="shared" si="129"/>
        <v>100</v>
      </c>
    </row>
    <row r="913" spans="1:18" s="1" customFormat="1" ht="13.5" outlineLevel="1" x14ac:dyDescent="0.25">
      <c r="A913" s="110">
        <f t="shared" si="131"/>
        <v>910</v>
      </c>
      <c r="B913" s="75" t="s">
        <v>1851</v>
      </c>
      <c r="C913" s="76" t="s">
        <v>1802</v>
      </c>
      <c r="D913" s="76" t="s">
        <v>1799</v>
      </c>
      <c r="E913" s="76" t="s">
        <v>197</v>
      </c>
      <c r="F913" s="76" t="s">
        <v>57</v>
      </c>
      <c r="G913" s="76" t="s">
        <v>1812</v>
      </c>
      <c r="H913" s="76" t="s">
        <v>1830</v>
      </c>
      <c r="I913" s="76" t="s">
        <v>24</v>
      </c>
      <c r="J913" s="76" t="s">
        <v>24</v>
      </c>
      <c r="K913" s="75" t="s">
        <v>1847</v>
      </c>
      <c r="L913" s="75" t="s">
        <v>24</v>
      </c>
      <c r="M913" s="77">
        <v>0</v>
      </c>
      <c r="N913" s="78">
        <v>15001</v>
      </c>
      <c r="O913" s="79">
        <v>15001</v>
      </c>
      <c r="P913" s="80">
        <f t="shared" si="133"/>
        <v>0</v>
      </c>
      <c r="Q913" s="81">
        <f t="shared" si="129"/>
        <v>100</v>
      </c>
    </row>
    <row r="914" spans="1:18" s="1" customFormat="1" ht="27" outlineLevel="1" x14ac:dyDescent="0.25">
      <c r="A914" s="111">
        <f t="shared" si="131"/>
        <v>911</v>
      </c>
      <c r="B914" s="82" t="s">
        <v>1852</v>
      </c>
      <c r="C914" s="76" t="s">
        <v>1802</v>
      </c>
      <c r="D914" s="76" t="s">
        <v>1799</v>
      </c>
      <c r="E914" s="76" t="s">
        <v>205</v>
      </c>
      <c r="F914" s="76" t="s">
        <v>206</v>
      </c>
      <c r="G914" s="76" t="s">
        <v>52</v>
      </c>
      <c r="H914" s="76" t="s">
        <v>1830</v>
      </c>
      <c r="I914" s="76" t="s">
        <v>24</v>
      </c>
      <c r="J914" s="76" t="s">
        <v>24</v>
      </c>
      <c r="K914" s="75" t="s">
        <v>1853</v>
      </c>
      <c r="L914" s="75" t="s">
        <v>24</v>
      </c>
      <c r="M914" s="77">
        <v>0</v>
      </c>
      <c r="N914" s="78">
        <v>1751</v>
      </c>
      <c r="O914" s="79">
        <v>1751</v>
      </c>
      <c r="P914" s="80">
        <f t="shared" si="133"/>
        <v>0</v>
      </c>
      <c r="Q914" s="81">
        <f t="shared" si="129"/>
        <v>100</v>
      </c>
    </row>
    <row r="915" spans="1:18" s="1" customFormat="1" ht="13.5" outlineLevel="1" x14ac:dyDescent="0.25">
      <c r="A915" s="110">
        <f t="shared" si="131"/>
        <v>912</v>
      </c>
      <c r="B915" s="75" t="s">
        <v>1854</v>
      </c>
      <c r="C915" s="76" t="s">
        <v>1802</v>
      </c>
      <c r="D915" s="76" t="s">
        <v>1799</v>
      </c>
      <c r="E915" s="76" t="s">
        <v>210</v>
      </c>
      <c r="F915" s="76" t="s">
        <v>206</v>
      </c>
      <c r="G915" s="76" t="s">
        <v>52</v>
      </c>
      <c r="H915" s="76" t="s">
        <v>1830</v>
      </c>
      <c r="I915" s="76" t="s">
        <v>24</v>
      </c>
      <c r="J915" s="76" t="s">
        <v>24</v>
      </c>
      <c r="K915" s="75" t="s">
        <v>1855</v>
      </c>
      <c r="L915" s="75" t="s">
        <v>24</v>
      </c>
      <c r="M915" s="77">
        <v>0</v>
      </c>
      <c r="N915" s="78">
        <v>264</v>
      </c>
      <c r="O915" s="79">
        <v>264</v>
      </c>
      <c r="P915" s="80">
        <f t="shared" si="133"/>
        <v>0</v>
      </c>
      <c r="Q915" s="81">
        <f t="shared" si="129"/>
        <v>100</v>
      </c>
    </row>
    <row r="916" spans="1:18" s="1" customFormat="1" ht="13.5" outlineLevel="1" x14ac:dyDescent="0.25">
      <c r="A916" s="110">
        <f t="shared" si="131"/>
        <v>913</v>
      </c>
      <c r="B916" s="75" t="s">
        <v>1856</v>
      </c>
      <c r="C916" s="76" t="s">
        <v>1802</v>
      </c>
      <c r="D916" s="76" t="s">
        <v>1799</v>
      </c>
      <c r="E916" s="76" t="s">
        <v>205</v>
      </c>
      <c r="F916" s="76" t="s">
        <v>206</v>
      </c>
      <c r="G916" s="76" t="s">
        <v>1812</v>
      </c>
      <c r="H916" s="76" t="s">
        <v>1830</v>
      </c>
      <c r="I916" s="76" t="s">
        <v>24</v>
      </c>
      <c r="J916" s="76" t="s">
        <v>24</v>
      </c>
      <c r="K916" s="75" t="s">
        <v>1853</v>
      </c>
      <c r="L916" s="75" t="s">
        <v>24</v>
      </c>
      <c r="M916" s="77">
        <v>0</v>
      </c>
      <c r="N916" s="78">
        <v>9923</v>
      </c>
      <c r="O916" s="79">
        <v>9923</v>
      </c>
      <c r="P916" s="80">
        <f t="shared" si="133"/>
        <v>0</v>
      </c>
      <c r="Q916" s="81">
        <f t="shared" si="129"/>
        <v>100</v>
      </c>
    </row>
    <row r="917" spans="1:18" s="1" customFormat="1" ht="13.5" outlineLevel="1" x14ac:dyDescent="0.25">
      <c r="A917" s="110">
        <f t="shared" si="131"/>
        <v>914</v>
      </c>
      <c r="B917" s="75" t="s">
        <v>1857</v>
      </c>
      <c r="C917" s="76" t="s">
        <v>1802</v>
      </c>
      <c r="D917" s="76" t="s">
        <v>1799</v>
      </c>
      <c r="E917" s="76" t="s">
        <v>210</v>
      </c>
      <c r="F917" s="76" t="s">
        <v>206</v>
      </c>
      <c r="G917" s="76" t="s">
        <v>1812</v>
      </c>
      <c r="H917" s="76" t="s">
        <v>1830</v>
      </c>
      <c r="I917" s="76" t="s">
        <v>24</v>
      </c>
      <c r="J917" s="76" t="s">
        <v>24</v>
      </c>
      <c r="K917" s="75" t="s">
        <v>1855</v>
      </c>
      <c r="L917" s="75" t="s">
        <v>24</v>
      </c>
      <c r="M917" s="77">
        <v>0</v>
      </c>
      <c r="N917" s="78">
        <v>1494</v>
      </c>
      <c r="O917" s="79">
        <v>1494</v>
      </c>
      <c r="P917" s="80">
        <f t="shared" si="133"/>
        <v>0</v>
      </c>
      <c r="Q917" s="81">
        <f t="shared" si="129"/>
        <v>100</v>
      </c>
    </row>
    <row r="918" spans="1:18" s="1" customFormat="1" ht="13.5" outlineLevel="1" x14ac:dyDescent="0.25">
      <c r="A918" s="110">
        <f t="shared" si="131"/>
        <v>915</v>
      </c>
      <c r="B918" s="75" t="s">
        <v>1858</v>
      </c>
      <c r="C918" s="76" t="s">
        <v>1802</v>
      </c>
      <c r="D918" s="76" t="s">
        <v>1799</v>
      </c>
      <c r="E918" s="76" t="s">
        <v>235</v>
      </c>
      <c r="F918" s="76" t="s">
        <v>236</v>
      </c>
      <c r="G918" s="76" t="s">
        <v>52</v>
      </c>
      <c r="H918" s="76" t="s">
        <v>1830</v>
      </c>
      <c r="I918" s="76" t="s">
        <v>24</v>
      </c>
      <c r="J918" s="76" t="s">
        <v>24</v>
      </c>
      <c r="K918" s="75" t="s">
        <v>1859</v>
      </c>
      <c r="L918" s="75" t="s">
        <v>24</v>
      </c>
      <c r="M918" s="77">
        <v>0</v>
      </c>
      <c r="N918" s="78">
        <v>29</v>
      </c>
      <c r="O918" s="79">
        <v>29</v>
      </c>
      <c r="P918" s="80">
        <f t="shared" si="133"/>
        <v>0</v>
      </c>
      <c r="Q918" s="81">
        <f t="shared" si="129"/>
        <v>100</v>
      </c>
    </row>
    <row r="919" spans="1:18" s="1" customFormat="1" ht="13.5" outlineLevel="1" x14ac:dyDescent="0.25">
      <c r="A919" s="110">
        <f t="shared" si="131"/>
        <v>916</v>
      </c>
      <c r="B919" s="75" t="s">
        <v>1860</v>
      </c>
      <c r="C919" s="76" t="s">
        <v>1802</v>
      </c>
      <c r="D919" s="76" t="s">
        <v>1799</v>
      </c>
      <c r="E919" s="76" t="s">
        <v>235</v>
      </c>
      <c r="F919" s="76" t="s">
        <v>236</v>
      </c>
      <c r="G919" s="76" t="s">
        <v>1812</v>
      </c>
      <c r="H919" s="76" t="s">
        <v>1830</v>
      </c>
      <c r="I919" s="76" t="s">
        <v>24</v>
      </c>
      <c r="J919" s="76" t="s">
        <v>24</v>
      </c>
      <c r="K919" s="75" t="s">
        <v>1859</v>
      </c>
      <c r="L919" s="75" t="s">
        <v>24</v>
      </c>
      <c r="M919" s="77">
        <v>0</v>
      </c>
      <c r="N919" s="78">
        <v>165</v>
      </c>
      <c r="O919" s="79">
        <v>165</v>
      </c>
      <c r="P919" s="80">
        <f t="shared" si="133"/>
        <v>0</v>
      </c>
      <c r="Q919" s="81">
        <f t="shared" si="129"/>
        <v>100</v>
      </c>
    </row>
    <row r="920" spans="1:18" s="40" customFormat="1" ht="13.5" x14ac:dyDescent="0.25">
      <c r="A920" s="124">
        <f t="shared" si="131"/>
        <v>917</v>
      </c>
      <c r="B920" s="93" t="s">
        <v>1861</v>
      </c>
      <c r="C920" s="85">
        <v>236302</v>
      </c>
      <c r="D920" s="85" t="s">
        <v>1799</v>
      </c>
      <c r="E920" s="85"/>
      <c r="F920" s="85"/>
      <c r="G920" s="85"/>
      <c r="H920" s="85"/>
      <c r="I920" s="85"/>
      <c r="J920" s="85"/>
      <c r="K920" s="86"/>
      <c r="L920" s="86"/>
      <c r="M920" s="87">
        <f>SUM(M921:M923)</f>
        <v>0</v>
      </c>
      <c r="N920" s="87">
        <f t="shared" ref="N920:P920" si="134">SUM(N921:N923)</f>
        <v>986</v>
      </c>
      <c r="O920" s="87">
        <f t="shared" si="134"/>
        <v>986</v>
      </c>
      <c r="P920" s="46">
        <f t="shared" si="134"/>
        <v>0</v>
      </c>
      <c r="Q920" s="44">
        <f t="shared" si="129"/>
        <v>100</v>
      </c>
      <c r="R920" s="39"/>
    </row>
    <row r="921" spans="1:18" s="1" customFormat="1" ht="13.5" outlineLevel="1" x14ac:dyDescent="0.25">
      <c r="A921" s="110">
        <f t="shared" si="131"/>
        <v>918</v>
      </c>
      <c r="B921" s="75" t="s">
        <v>1862</v>
      </c>
      <c r="C921" s="76" t="s">
        <v>1863</v>
      </c>
      <c r="D921" s="76" t="s">
        <v>1799</v>
      </c>
      <c r="E921" s="76" t="s">
        <v>189</v>
      </c>
      <c r="F921" s="76" t="s">
        <v>255</v>
      </c>
      <c r="G921" s="76" t="s">
        <v>52</v>
      </c>
      <c r="H921" s="76"/>
      <c r="I921" s="76" t="s">
        <v>1864</v>
      </c>
      <c r="J921" s="76" t="s">
        <v>70</v>
      </c>
      <c r="K921" s="75" t="s">
        <v>1865</v>
      </c>
      <c r="L921" s="75" t="s">
        <v>24</v>
      </c>
      <c r="M921" s="77">
        <v>0</v>
      </c>
      <c r="N921" s="78">
        <v>99</v>
      </c>
      <c r="O921" s="79">
        <v>99</v>
      </c>
      <c r="P921" s="80">
        <f>O921-N921</f>
        <v>0</v>
      </c>
      <c r="Q921" s="81">
        <f>O921/N921*100</f>
        <v>100</v>
      </c>
    </row>
    <row r="922" spans="1:18" s="1" customFormat="1" ht="13.5" outlineLevel="1" x14ac:dyDescent="0.25">
      <c r="A922" s="110">
        <f t="shared" si="131"/>
        <v>919</v>
      </c>
      <c r="B922" s="75" t="s">
        <v>1866</v>
      </c>
      <c r="C922" s="76" t="s">
        <v>1863</v>
      </c>
      <c r="D922" s="76" t="s">
        <v>1799</v>
      </c>
      <c r="E922" s="76" t="s">
        <v>189</v>
      </c>
      <c r="F922" s="76" t="s">
        <v>255</v>
      </c>
      <c r="G922" s="76" t="s">
        <v>256</v>
      </c>
      <c r="H922" s="76" t="s">
        <v>1867</v>
      </c>
      <c r="I922" s="76" t="s">
        <v>1864</v>
      </c>
      <c r="J922" s="76" t="s">
        <v>70</v>
      </c>
      <c r="K922" s="75" t="s">
        <v>1868</v>
      </c>
      <c r="L922" s="75" t="s">
        <v>24</v>
      </c>
      <c r="M922" s="77">
        <v>0</v>
      </c>
      <c r="N922" s="78">
        <v>49</v>
      </c>
      <c r="O922" s="79">
        <v>49</v>
      </c>
      <c r="P922" s="80">
        <f>O922-N922</f>
        <v>0</v>
      </c>
      <c r="Q922" s="81">
        <f>O922/N922*100</f>
        <v>100</v>
      </c>
    </row>
    <row r="923" spans="1:18" s="1" customFormat="1" ht="13.5" outlineLevel="1" x14ac:dyDescent="0.25">
      <c r="A923" s="110">
        <f t="shared" si="131"/>
        <v>920</v>
      </c>
      <c r="B923" s="75" t="s">
        <v>1869</v>
      </c>
      <c r="C923" s="76" t="s">
        <v>1863</v>
      </c>
      <c r="D923" s="76" t="s">
        <v>1799</v>
      </c>
      <c r="E923" s="76" t="s">
        <v>189</v>
      </c>
      <c r="F923" s="76" t="s">
        <v>255</v>
      </c>
      <c r="G923" s="76" t="s">
        <v>256</v>
      </c>
      <c r="H923" s="76" t="s">
        <v>1867</v>
      </c>
      <c r="I923" s="76" t="s">
        <v>1864</v>
      </c>
      <c r="J923" s="76" t="s">
        <v>72</v>
      </c>
      <c r="K923" s="75" t="s">
        <v>1870</v>
      </c>
      <c r="L923" s="75" t="s">
        <v>24</v>
      </c>
      <c r="M923" s="77">
        <v>0</v>
      </c>
      <c r="N923" s="78">
        <v>838</v>
      </c>
      <c r="O923" s="79">
        <v>838</v>
      </c>
      <c r="P923" s="80">
        <f>O923-N923</f>
        <v>0</v>
      </c>
      <c r="Q923" s="81">
        <f>O923/N923*100</f>
        <v>100</v>
      </c>
    </row>
    <row r="924" spans="1:18" s="40" customFormat="1" ht="13.5" x14ac:dyDescent="0.25">
      <c r="A924" s="124">
        <f t="shared" si="131"/>
        <v>921</v>
      </c>
      <c r="B924" s="93" t="s">
        <v>1871</v>
      </c>
      <c r="C924" s="85">
        <v>236303</v>
      </c>
      <c r="D924" s="85" t="s">
        <v>1711</v>
      </c>
      <c r="E924" s="85"/>
      <c r="F924" s="85"/>
      <c r="G924" s="85"/>
      <c r="H924" s="85"/>
      <c r="I924" s="85"/>
      <c r="J924" s="85"/>
      <c r="K924" s="86"/>
      <c r="L924" s="86"/>
      <c r="M924" s="87">
        <f>SUM(M925:M926)</f>
        <v>0</v>
      </c>
      <c r="N924" s="87">
        <f t="shared" ref="N924:P924" si="135">SUM(N925:N926)</f>
        <v>78455</v>
      </c>
      <c r="O924" s="87">
        <f t="shared" si="135"/>
        <v>78429</v>
      </c>
      <c r="P924" s="46">
        <f t="shared" si="135"/>
        <v>-26</v>
      </c>
      <c r="Q924" s="44">
        <f t="shared" ref="Q924" si="136">O924/N924*100</f>
        <v>99.966859983429984</v>
      </c>
      <c r="R924" s="39"/>
    </row>
    <row r="925" spans="1:18" s="1" customFormat="1" ht="13.5" outlineLevel="1" x14ac:dyDescent="0.25">
      <c r="A925" s="110">
        <f t="shared" si="131"/>
        <v>922</v>
      </c>
      <c r="B925" s="75" t="s">
        <v>1872</v>
      </c>
      <c r="C925" s="76" t="s">
        <v>1873</v>
      </c>
      <c r="D925" s="76" t="s">
        <v>1711</v>
      </c>
      <c r="E925" s="76" t="s">
        <v>24</v>
      </c>
      <c r="F925" s="76" t="s">
        <v>452</v>
      </c>
      <c r="G925" s="76" t="s">
        <v>29</v>
      </c>
      <c r="H925" s="76"/>
      <c r="I925" s="76" t="s">
        <v>1718</v>
      </c>
      <c r="J925" s="76" t="s">
        <v>70</v>
      </c>
      <c r="K925" s="75" t="s">
        <v>1874</v>
      </c>
      <c r="L925" s="75" t="s">
        <v>24</v>
      </c>
      <c r="M925" s="77">
        <v>0</v>
      </c>
      <c r="N925" s="78">
        <v>11768</v>
      </c>
      <c r="O925" s="79">
        <v>11764</v>
      </c>
      <c r="P925" s="80">
        <f>O925-N925</f>
        <v>-4</v>
      </c>
      <c r="Q925" s="81">
        <f>O925/N925*100</f>
        <v>99.966009517335138</v>
      </c>
    </row>
    <row r="926" spans="1:18" s="1" customFormat="1" ht="13.5" outlineLevel="1" x14ac:dyDescent="0.25">
      <c r="A926" s="110">
        <f t="shared" si="131"/>
        <v>923</v>
      </c>
      <c r="B926" s="75" t="s">
        <v>1875</v>
      </c>
      <c r="C926" s="76" t="s">
        <v>1873</v>
      </c>
      <c r="D926" s="76" t="s">
        <v>1711</v>
      </c>
      <c r="E926" s="76" t="s">
        <v>24</v>
      </c>
      <c r="F926" s="76" t="s">
        <v>452</v>
      </c>
      <c r="G926" s="76" t="s">
        <v>29</v>
      </c>
      <c r="H926" s="76" t="s">
        <v>1728</v>
      </c>
      <c r="I926" s="76" t="s">
        <v>1718</v>
      </c>
      <c r="J926" s="76" t="s">
        <v>72</v>
      </c>
      <c r="K926" s="75" t="s">
        <v>1876</v>
      </c>
      <c r="L926" s="75" t="s">
        <v>24</v>
      </c>
      <c r="M926" s="77">
        <v>0</v>
      </c>
      <c r="N926" s="78">
        <v>66687</v>
      </c>
      <c r="O926" s="79">
        <v>66665</v>
      </c>
      <c r="P926" s="80">
        <f>O926-N926</f>
        <v>-22</v>
      </c>
      <c r="Q926" s="81">
        <f>O926/N926*100</f>
        <v>99.96701006193112</v>
      </c>
    </row>
    <row r="927" spans="1:18" s="40" customFormat="1" ht="13.5" x14ac:dyDescent="0.25">
      <c r="A927" s="124">
        <f t="shared" si="131"/>
        <v>924</v>
      </c>
      <c r="B927" s="93" t="s">
        <v>1877</v>
      </c>
      <c r="C927" s="85">
        <v>236303</v>
      </c>
      <c r="D927" s="85" t="s">
        <v>1711</v>
      </c>
      <c r="E927" s="85"/>
      <c r="F927" s="85"/>
      <c r="G927" s="85"/>
      <c r="H927" s="85"/>
      <c r="I927" s="85"/>
      <c r="J927" s="85"/>
      <c r="K927" s="86"/>
      <c r="L927" s="86"/>
      <c r="M927" s="87">
        <f>SUM(M928:M929)</f>
        <v>0</v>
      </c>
      <c r="N927" s="87">
        <f t="shared" ref="N927:P927" si="137">SUM(N928:N929)</f>
        <v>73</v>
      </c>
      <c r="O927" s="87">
        <f t="shared" si="137"/>
        <v>73</v>
      </c>
      <c r="P927" s="46">
        <f t="shared" si="137"/>
        <v>0</v>
      </c>
      <c r="Q927" s="44">
        <f t="shared" ref="Q927" si="138">O927/N927*100</f>
        <v>100</v>
      </c>
      <c r="R927" s="39"/>
    </row>
    <row r="928" spans="1:18" s="1" customFormat="1" ht="13.5" outlineLevel="1" x14ac:dyDescent="0.25">
      <c r="A928" s="110">
        <f t="shared" si="131"/>
        <v>925</v>
      </c>
      <c r="B928" s="75" t="s">
        <v>1878</v>
      </c>
      <c r="C928" s="76" t="s">
        <v>1873</v>
      </c>
      <c r="D928" s="76" t="s">
        <v>1711</v>
      </c>
      <c r="E928" s="76" t="s">
        <v>24</v>
      </c>
      <c r="F928" s="76" t="s">
        <v>452</v>
      </c>
      <c r="G928" s="76" t="s">
        <v>29</v>
      </c>
      <c r="H928" s="76"/>
      <c r="I928" s="76" t="s">
        <v>1718</v>
      </c>
      <c r="J928" s="76" t="s">
        <v>70</v>
      </c>
      <c r="K928" s="75" t="s">
        <v>1879</v>
      </c>
      <c r="L928" s="75" t="s">
        <v>24</v>
      </c>
      <c r="M928" s="77">
        <v>0</v>
      </c>
      <c r="N928" s="78">
        <v>11</v>
      </c>
      <c r="O928" s="79">
        <v>11</v>
      </c>
      <c r="P928" s="80">
        <f>O928-N928</f>
        <v>0</v>
      </c>
      <c r="Q928" s="81">
        <f>O928/N928*100</f>
        <v>100</v>
      </c>
    </row>
    <row r="929" spans="1:18" s="1" customFormat="1" ht="13.5" outlineLevel="1" x14ac:dyDescent="0.25">
      <c r="A929" s="110">
        <f t="shared" si="131"/>
        <v>926</v>
      </c>
      <c r="B929" s="75" t="s">
        <v>1880</v>
      </c>
      <c r="C929" s="76" t="s">
        <v>1873</v>
      </c>
      <c r="D929" s="76" t="s">
        <v>1711</v>
      </c>
      <c r="E929" s="76" t="s">
        <v>24</v>
      </c>
      <c r="F929" s="76" t="s">
        <v>452</v>
      </c>
      <c r="G929" s="76" t="s">
        <v>29</v>
      </c>
      <c r="H929" s="76" t="s">
        <v>1728</v>
      </c>
      <c r="I929" s="76" t="s">
        <v>1718</v>
      </c>
      <c r="J929" s="76" t="s">
        <v>72</v>
      </c>
      <c r="K929" s="75" t="s">
        <v>1881</v>
      </c>
      <c r="L929" s="75" t="s">
        <v>24</v>
      </c>
      <c r="M929" s="77">
        <v>0</v>
      </c>
      <c r="N929" s="78">
        <v>62</v>
      </c>
      <c r="O929" s="79">
        <v>62</v>
      </c>
      <c r="P929" s="80">
        <f>O929-N929</f>
        <v>0</v>
      </c>
      <c r="Q929" s="81">
        <f>O929/N929*100</f>
        <v>100</v>
      </c>
    </row>
    <row r="930" spans="1:18" s="40" customFormat="1" ht="13.5" x14ac:dyDescent="0.25">
      <c r="A930" s="124">
        <f t="shared" si="131"/>
        <v>927</v>
      </c>
      <c r="B930" s="93" t="s">
        <v>1882</v>
      </c>
      <c r="C930" s="85">
        <v>236303</v>
      </c>
      <c r="D930" s="85" t="s">
        <v>1711</v>
      </c>
      <c r="E930" s="85"/>
      <c r="F930" s="85"/>
      <c r="G930" s="85"/>
      <c r="H930" s="85"/>
      <c r="I930" s="85"/>
      <c r="J930" s="85"/>
      <c r="K930" s="86"/>
      <c r="L930" s="86"/>
      <c r="M930" s="87">
        <f>SUM(M931:M932)</f>
        <v>0</v>
      </c>
      <c r="N930" s="87">
        <f t="shared" ref="N930:P930" si="139">SUM(N931:N932)</f>
        <v>815</v>
      </c>
      <c r="O930" s="87">
        <f t="shared" si="139"/>
        <v>815</v>
      </c>
      <c r="P930" s="46">
        <f t="shared" si="139"/>
        <v>0</v>
      </c>
      <c r="Q930" s="44">
        <f t="shared" ref="Q930" si="140">O930/N930*100</f>
        <v>100</v>
      </c>
      <c r="R930" s="39"/>
    </row>
    <row r="931" spans="1:18" s="1" customFormat="1" ht="27" outlineLevel="1" x14ac:dyDescent="0.25">
      <c r="A931" s="111">
        <f t="shared" si="131"/>
        <v>928</v>
      </c>
      <c r="B931" s="82" t="s">
        <v>1883</v>
      </c>
      <c r="C931" s="76" t="s">
        <v>1873</v>
      </c>
      <c r="D931" s="76" t="s">
        <v>1711</v>
      </c>
      <c r="E931" s="76" t="s">
        <v>24</v>
      </c>
      <c r="F931" s="76" t="s">
        <v>784</v>
      </c>
      <c r="G931" s="76" t="s">
        <v>29</v>
      </c>
      <c r="H931" s="76"/>
      <c r="I931" s="76" t="s">
        <v>24</v>
      </c>
      <c r="J931" s="76" t="s">
        <v>24</v>
      </c>
      <c r="K931" s="75" t="s">
        <v>1884</v>
      </c>
      <c r="L931" s="75" t="s">
        <v>24</v>
      </c>
      <c r="M931" s="77">
        <v>0</v>
      </c>
      <c r="N931" s="78">
        <v>344</v>
      </c>
      <c r="O931" s="79">
        <v>344</v>
      </c>
      <c r="P931" s="80">
        <f>O931-N931</f>
        <v>0</v>
      </c>
      <c r="Q931" s="81">
        <f>O931/N931*100</f>
        <v>100</v>
      </c>
    </row>
    <row r="932" spans="1:18" s="1" customFormat="1" ht="27" outlineLevel="1" x14ac:dyDescent="0.25">
      <c r="A932" s="111">
        <f t="shared" si="131"/>
        <v>929</v>
      </c>
      <c r="B932" s="82" t="s">
        <v>1885</v>
      </c>
      <c r="C932" s="76" t="s">
        <v>1873</v>
      </c>
      <c r="D932" s="76" t="s">
        <v>1711</v>
      </c>
      <c r="E932" s="76" t="s">
        <v>24</v>
      </c>
      <c r="F932" s="76" t="s">
        <v>784</v>
      </c>
      <c r="G932" s="76" t="s">
        <v>29</v>
      </c>
      <c r="H932" s="76"/>
      <c r="I932" s="76" t="s">
        <v>24</v>
      </c>
      <c r="J932" s="76" t="s">
        <v>24</v>
      </c>
      <c r="K932" s="75" t="s">
        <v>1886</v>
      </c>
      <c r="L932" s="75" t="s">
        <v>24</v>
      </c>
      <c r="M932" s="77">
        <v>0</v>
      </c>
      <c r="N932" s="78">
        <v>471</v>
      </c>
      <c r="O932" s="79">
        <v>471</v>
      </c>
      <c r="P932" s="80">
        <f>O932-N932</f>
        <v>0</v>
      </c>
      <c r="Q932" s="81">
        <f>O932/N932*100</f>
        <v>100</v>
      </c>
    </row>
    <row r="933" spans="1:18" s="40" customFormat="1" ht="13.5" x14ac:dyDescent="0.25">
      <c r="A933" s="124">
        <f t="shared" si="131"/>
        <v>930</v>
      </c>
      <c r="B933" s="93" t="s">
        <v>1887</v>
      </c>
      <c r="C933" s="85">
        <v>236304</v>
      </c>
      <c r="D933" s="85"/>
      <c r="E933" s="85"/>
      <c r="F933" s="85"/>
      <c r="G933" s="85"/>
      <c r="H933" s="85"/>
      <c r="I933" s="85"/>
      <c r="J933" s="85"/>
      <c r="K933" s="86"/>
      <c r="L933" s="86"/>
      <c r="M933" s="87">
        <f>SUM(M934:M941)</f>
        <v>0</v>
      </c>
      <c r="N933" s="87">
        <f t="shared" ref="N933:P933" si="141">SUM(N934:N941)</f>
        <v>15654</v>
      </c>
      <c r="O933" s="87">
        <f t="shared" si="141"/>
        <v>15654</v>
      </c>
      <c r="P933" s="46">
        <f t="shared" si="141"/>
        <v>0</v>
      </c>
      <c r="Q933" s="44">
        <f t="shared" ref="Q933:Q942" si="142">O933/N933*100</f>
        <v>100</v>
      </c>
      <c r="R933" s="39"/>
    </row>
    <row r="934" spans="1:18" s="1" customFormat="1" ht="27" outlineLevel="1" x14ac:dyDescent="0.25">
      <c r="A934" s="111">
        <f t="shared" si="131"/>
        <v>931</v>
      </c>
      <c r="B934" s="82" t="s">
        <v>1888</v>
      </c>
      <c r="C934" s="76" t="s">
        <v>1889</v>
      </c>
      <c r="D934" s="76" t="s">
        <v>1711</v>
      </c>
      <c r="E934" s="76" t="s">
        <v>380</v>
      </c>
      <c r="F934" s="76" t="s">
        <v>91</v>
      </c>
      <c r="G934" s="76" t="s">
        <v>29</v>
      </c>
      <c r="H934" s="76"/>
      <c r="I934" s="76" t="s">
        <v>24</v>
      </c>
      <c r="J934" s="76" t="s">
        <v>24</v>
      </c>
      <c r="K934" s="75" t="s">
        <v>1890</v>
      </c>
      <c r="L934" s="75" t="s">
        <v>24</v>
      </c>
      <c r="M934" s="77">
        <v>0</v>
      </c>
      <c r="N934" s="78">
        <v>1207</v>
      </c>
      <c r="O934" s="79">
        <v>1207</v>
      </c>
      <c r="P934" s="80">
        <f t="shared" ref="P934:P941" si="143">O934-N934</f>
        <v>0</v>
      </c>
      <c r="Q934" s="81">
        <f t="shared" si="142"/>
        <v>100</v>
      </c>
    </row>
    <row r="935" spans="1:18" s="1" customFormat="1" ht="27" outlineLevel="1" x14ac:dyDescent="0.25">
      <c r="A935" s="111">
        <f t="shared" si="131"/>
        <v>932</v>
      </c>
      <c r="B935" s="82" t="s">
        <v>1891</v>
      </c>
      <c r="C935" s="76" t="s">
        <v>1889</v>
      </c>
      <c r="D935" s="76" t="s">
        <v>1711</v>
      </c>
      <c r="E935" s="76" t="s">
        <v>380</v>
      </c>
      <c r="F935" s="76" t="s">
        <v>91</v>
      </c>
      <c r="G935" s="76" t="s">
        <v>29</v>
      </c>
      <c r="H935" s="76" t="s">
        <v>1790</v>
      </c>
      <c r="I935" s="76" t="s">
        <v>24</v>
      </c>
      <c r="J935" s="76" t="s">
        <v>24</v>
      </c>
      <c r="K935" s="75" t="s">
        <v>1892</v>
      </c>
      <c r="L935" s="75" t="s">
        <v>24</v>
      </c>
      <c r="M935" s="77">
        <v>0</v>
      </c>
      <c r="N935" s="78">
        <v>3621</v>
      </c>
      <c r="O935" s="79">
        <v>3621</v>
      </c>
      <c r="P935" s="80">
        <f t="shared" si="143"/>
        <v>0</v>
      </c>
      <c r="Q935" s="81">
        <f t="shared" si="142"/>
        <v>100</v>
      </c>
    </row>
    <row r="936" spans="1:18" s="1" customFormat="1" ht="27" outlineLevel="1" x14ac:dyDescent="0.25">
      <c r="A936" s="111">
        <f t="shared" si="131"/>
        <v>933</v>
      </c>
      <c r="B936" s="82" t="s">
        <v>1893</v>
      </c>
      <c r="C936" s="76" t="s">
        <v>1889</v>
      </c>
      <c r="D936" s="76" t="s">
        <v>1711</v>
      </c>
      <c r="E936" s="76" t="s">
        <v>380</v>
      </c>
      <c r="F936" s="76" t="s">
        <v>91</v>
      </c>
      <c r="G936" s="76" t="s">
        <v>29</v>
      </c>
      <c r="H936" s="76"/>
      <c r="I936" s="76" t="s">
        <v>24</v>
      </c>
      <c r="J936" s="76" t="s">
        <v>24</v>
      </c>
      <c r="K936" s="75" t="s">
        <v>1894</v>
      </c>
      <c r="L936" s="75" t="s">
        <v>24</v>
      </c>
      <c r="M936" s="77">
        <v>0</v>
      </c>
      <c r="N936" s="78">
        <v>2557</v>
      </c>
      <c r="O936" s="79">
        <v>2557</v>
      </c>
      <c r="P936" s="80">
        <f t="shared" si="143"/>
        <v>0</v>
      </c>
      <c r="Q936" s="81">
        <f t="shared" si="142"/>
        <v>100</v>
      </c>
    </row>
    <row r="937" spans="1:18" s="1" customFormat="1" ht="27" outlineLevel="1" x14ac:dyDescent="0.25">
      <c r="A937" s="111">
        <f t="shared" si="131"/>
        <v>934</v>
      </c>
      <c r="B937" s="82" t="s">
        <v>1895</v>
      </c>
      <c r="C937" s="76" t="s">
        <v>1889</v>
      </c>
      <c r="D937" s="76" t="s">
        <v>1711</v>
      </c>
      <c r="E937" s="76" t="s">
        <v>380</v>
      </c>
      <c r="F937" s="76" t="s">
        <v>91</v>
      </c>
      <c r="G937" s="76" t="s">
        <v>29</v>
      </c>
      <c r="H937" s="76"/>
      <c r="I937" s="76" t="s">
        <v>24</v>
      </c>
      <c r="J937" s="76" t="s">
        <v>24</v>
      </c>
      <c r="K937" s="75" t="s">
        <v>1896</v>
      </c>
      <c r="L937" s="75" t="s">
        <v>24</v>
      </c>
      <c r="M937" s="77">
        <v>0</v>
      </c>
      <c r="N937" s="78">
        <v>688</v>
      </c>
      <c r="O937" s="79">
        <v>688</v>
      </c>
      <c r="P937" s="80">
        <f t="shared" si="143"/>
        <v>0</v>
      </c>
      <c r="Q937" s="81">
        <f t="shared" si="142"/>
        <v>100</v>
      </c>
    </row>
    <row r="938" spans="1:18" s="1" customFormat="1" ht="27" outlineLevel="1" x14ac:dyDescent="0.25">
      <c r="A938" s="111">
        <f t="shared" si="131"/>
        <v>935</v>
      </c>
      <c r="B938" s="82" t="s">
        <v>1897</v>
      </c>
      <c r="C938" s="76" t="s">
        <v>1889</v>
      </c>
      <c r="D938" s="76" t="s">
        <v>1711</v>
      </c>
      <c r="E938" s="76" t="s">
        <v>380</v>
      </c>
      <c r="F938" s="76" t="s">
        <v>91</v>
      </c>
      <c r="G938" s="76" t="s">
        <v>29</v>
      </c>
      <c r="H938" s="76" t="s">
        <v>1790</v>
      </c>
      <c r="I938" s="76" t="s">
        <v>24</v>
      </c>
      <c r="J938" s="76" t="s">
        <v>24</v>
      </c>
      <c r="K938" s="75" t="s">
        <v>1898</v>
      </c>
      <c r="L938" s="75" t="s">
        <v>24</v>
      </c>
      <c r="M938" s="77">
        <v>0</v>
      </c>
      <c r="N938" s="78">
        <v>2064</v>
      </c>
      <c r="O938" s="79">
        <v>2064</v>
      </c>
      <c r="P938" s="80">
        <f t="shared" si="143"/>
        <v>0</v>
      </c>
      <c r="Q938" s="81">
        <f t="shared" si="142"/>
        <v>100</v>
      </c>
    </row>
    <row r="939" spans="1:18" s="1" customFormat="1" ht="27" outlineLevel="1" x14ac:dyDescent="0.25">
      <c r="A939" s="111">
        <f t="shared" si="131"/>
        <v>936</v>
      </c>
      <c r="B939" s="82" t="s">
        <v>1899</v>
      </c>
      <c r="C939" s="76" t="s">
        <v>1889</v>
      </c>
      <c r="D939" s="76" t="s">
        <v>1711</v>
      </c>
      <c r="E939" s="76" t="s">
        <v>380</v>
      </c>
      <c r="F939" s="76" t="s">
        <v>91</v>
      </c>
      <c r="G939" s="76" t="s">
        <v>29</v>
      </c>
      <c r="H939" s="76"/>
      <c r="I939" s="76" t="s">
        <v>24</v>
      </c>
      <c r="J939" s="76" t="s">
        <v>24</v>
      </c>
      <c r="K939" s="75" t="s">
        <v>1900</v>
      </c>
      <c r="L939" s="75" t="s">
        <v>24</v>
      </c>
      <c r="M939" s="77">
        <v>0</v>
      </c>
      <c r="N939" s="78">
        <v>2266</v>
      </c>
      <c r="O939" s="79">
        <v>2266</v>
      </c>
      <c r="P939" s="80">
        <f t="shared" si="143"/>
        <v>0</v>
      </c>
      <c r="Q939" s="81">
        <f t="shared" si="142"/>
        <v>100</v>
      </c>
    </row>
    <row r="940" spans="1:18" s="1" customFormat="1" ht="40.5" outlineLevel="1" x14ac:dyDescent="0.25">
      <c r="A940" s="111">
        <f t="shared" si="131"/>
        <v>937</v>
      </c>
      <c r="B940" s="82" t="s">
        <v>1901</v>
      </c>
      <c r="C940" s="76" t="s">
        <v>1889</v>
      </c>
      <c r="D940" s="76" t="s">
        <v>1902</v>
      </c>
      <c r="E940" s="76" t="s">
        <v>129</v>
      </c>
      <c r="F940" s="76" t="s">
        <v>737</v>
      </c>
      <c r="G940" s="76" t="s">
        <v>35</v>
      </c>
      <c r="H940" s="76" t="s">
        <v>1790</v>
      </c>
      <c r="I940" s="76" t="s">
        <v>24</v>
      </c>
      <c r="J940" s="76" t="s">
        <v>24</v>
      </c>
      <c r="K940" s="75" t="s">
        <v>1903</v>
      </c>
      <c r="L940" s="75" t="s">
        <v>24</v>
      </c>
      <c r="M940" s="77">
        <v>0</v>
      </c>
      <c r="N940" s="78">
        <v>1665</v>
      </c>
      <c r="O940" s="79">
        <v>1665</v>
      </c>
      <c r="P940" s="80">
        <f t="shared" si="143"/>
        <v>0</v>
      </c>
      <c r="Q940" s="81">
        <f t="shared" si="142"/>
        <v>100</v>
      </c>
    </row>
    <row r="941" spans="1:18" s="1" customFormat="1" ht="40.5" outlineLevel="1" x14ac:dyDescent="0.25">
      <c r="A941" s="111">
        <f t="shared" si="131"/>
        <v>938</v>
      </c>
      <c r="B941" s="82" t="s">
        <v>1904</v>
      </c>
      <c r="C941" s="76" t="s">
        <v>1889</v>
      </c>
      <c r="D941" s="76" t="s">
        <v>1902</v>
      </c>
      <c r="E941" s="76" t="s">
        <v>129</v>
      </c>
      <c r="F941" s="76" t="s">
        <v>737</v>
      </c>
      <c r="G941" s="76" t="s">
        <v>35</v>
      </c>
      <c r="H941" s="76"/>
      <c r="I941" s="76" t="s">
        <v>24</v>
      </c>
      <c r="J941" s="76" t="s">
        <v>24</v>
      </c>
      <c r="K941" s="75" t="s">
        <v>1905</v>
      </c>
      <c r="L941" s="75" t="s">
        <v>24</v>
      </c>
      <c r="M941" s="77">
        <v>0</v>
      </c>
      <c r="N941" s="78">
        <v>1586</v>
      </c>
      <c r="O941" s="79">
        <v>1586</v>
      </c>
      <c r="P941" s="80">
        <f t="shared" si="143"/>
        <v>0</v>
      </c>
      <c r="Q941" s="81">
        <f t="shared" si="142"/>
        <v>100</v>
      </c>
    </row>
    <row r="942" spans="1:18" s="40" customFormat="1" ht="13.5" x14ac:dyDescent="0.25">
      <c r="A942" s="122">
        <f t="shared" si="131"/>
        <v>939</v>
      </c>
      <c r="B942" s="84" t="s">
        <v>1906</v>
      </c>
      <c r="C942" s="85">
        <v>236309</v>
      </c>
      <c r="D942" s="85" t="s">
        <v>1711</v>
      </c>
      <c r="E942" s="85"/>
      <c r="F942" s="85"/>
      <c r="G942" s="85"/>
      <c r="H942" s="85"/>
      <c r="I942" s="85"/>
      <c r="J942" s="85"/>
      <c r="K942" s="86"/>
      <c r="L942" s="86"/>
      <c r="M942" s="87">
        <f>SUM(M943:M947)</f>
        <v>30000</v>
      </c>
      <c r="N942" s="87">
        <f t="shared" ref="N942:P942" si="144">SUM(N943:N947)</f>
        <v>47543</v>
      </c>
      <c r="O942" s="87">
        <f t="shared" si="144"/>
        <v>29535</v>
      </c>
      <c r="P942" s="46">
        <f t="shared" si="144"/>
        <v>-18008</v>
      </c>
      <c r="Q942" s="44">
        <f t="shared" si="142"/>
        <v>62.122709967818601</v>
      </c>
      <c r="R942" s="39"/>
    </row>
    <row r="943" spans="1:18" s="1" customFormat="1" ht="27" outlineLevel="1" x14ac:dyDescent="0.25">
      <c r="A943" s="111">
        <f t="shared" si="131"/>
        <v>940</v>
      </c>
      <c r="B943" s="82" t="s">
        <v>1907</v>
      </c>
      <c r="C943" s="76" t="s">
        <v>1908</v>
      </c>
      <c r="D943" s="76" t="s">
        <v>1711</v>
      </c>
      <c r="E943" s="76" t="s">
        <v>122</v>
      </c>
      <c r="F943" s="76" t="s">
        <v>57</v>
      </c>
      <c r="G943" s="76" t="s">
        <v>29</v>
      </c>
      <c r="H943" s="76"/>
      <c r="I943" s="76" t="s">
        <v>69</v>
      </c>
      <c r="J943" s="76" t="s">
        <v>70</v>
      </c>
      <c r="K943" s="75">
        <v>1.5180000190110099E+19</v>
      </c>
      <c r="L943" s="75" t="s">
        <v>24</v>
      </c>
      <c r="M943" s="77">
        <v>0</v>
      </c>
      <c r="N943" s="78">
        <v>11821</v>
      </c>
      <c r="O943" s="79">
        <v>11814</v>
      </c>
      <c r="P943" s="80">
        <f>O943-N943</f>
        <v>-7</v>
      </c>
      <c r="Q943" s="81">
        <f>O943/N943*100</f>
        <v>99.940783351662304</v>
      </c>
    </row>
    <row r="944" spans="1:18" s="1" customFormat="1" ht="27" outlineLevel="1" x14ac:dyDescent="0.25">
      <c r="A944" s="111">
        <f t="shared" si="131"/>
        <v>941</v>
      </c>
      <c r="B944" s="82" t="s">
        <v>1909</v>
      </c>
      <c r="C944" s="76" t="s">
        <v>1908</v>
      </c>
      <c r="D944" s="76" t="s">
        <v>1711</v>
      </c>
      <c r="E944" s="76" t="s">
        <v>122</v>
      </c>
      <c r="F944" s="76" t="s">
        <v>57</v>
      </c>
      <c r="G944" s="76" t="s">
        <v>29</v>
      </c>
      <c r="H944" s="76" t="s">
        <v>1910</v>
      </c>
      <c r="I944" s="76" t="s">
        <v>69</v>
      </c>
      <c r="J944" s="76" t="s">
        <v>70</v>
      </c>
      <c r="K944" s="75" t="s">
        <v>1911</v>
      </c>
      <c r="L944" s="75" t="s">
        <v>24</v>
      </c>
      <c r="M944" s="77">
        <v>0</v>
      </c>
      <c r="N944" s="78">
        <v>17722</v>
      </c>
      <c r="O944" s="79">
        <v>0</v>
      </c>
      <c r="P944" s="80">
        <f>O944-N944</f>
        <v>-17722</v>
      </c>
      <c r="Q944" s="81">
        <f>O944/N944*100</f>
        <v>0</v>
      </c>
    </row>
    <row r="945" spans="1:18" s="1" customFormat="1" ht="27" outlineLevel="1" x14ac:dyDescent="0.25">
      <c r="A945" s="111">
        <f t="shared" si="131"/>
        <v>942</v>
      </c>
      <c r="B945" s="82" t="s">
        <v>1912</v>
      </c>
      <c r="C945" s="76" t="s">
        <v>1908</v>
      </c>
      <c r="D945" s="76" t="s">
        <v>1711</v>
      </c>
      <c r="E945" s="76" t="s">
        <v>122</v>
      </c>
      <c r="F945" s="76" t="s">
        <v>57</v>
      </c>
      <c r="G945" s="76" t="s">
        <v>29</v>
      </c>
      <c r="H945" s="76" t="s">
        <v>1913</v>
      </c>
      <c r="I945" s="76" t="s">
        <v>69</v>
      </c>
      <c r="J945" s="76" t="s">
        <v>72</v>
      </c>
      <c r="K945" s="75" t="s">
        <v>1911</v>
      </c>
      <c r="L945" s="75" t="s">
        <v>24</v>
      </c>
      <c r="M945" s="77">
        <v>0</v>
      </c>
      <c r="N945" s="78">
        <v>18000</v>
      </c>
      <c r="O945" s="79">
        <v>17721</v>
      </c>
      <c r="P945" s="80">
        <f>O945-N945</f>
        <v>-279</v>
      </c>
      <c r="Q945" s="81">
        <f>O945/N945*100</f>
        <v>98.45</v>
      </c>
    </row>
    <row r="946" spans="1:18" s="1" customFormat="1" ht="27" outlineLevel="1" x14ac:dyDescent="0.25">
      <c r="A946" s="111">
        <f t="shared" si="131"/>
        <v>943</v>
      </c>
      <c r="B946" s="82" t="s">
        <v>1914</v>
      </c>
      <c r="C946" s="76" t="s">
        <v>1908</v>
      </c>
      <c r="D946" s="76" t="s">
        <v>1711</v>
      </c>
      <c r="E946" s="76" t="s">
        <v>122</v>
      </c>
      <c r="F946" s="76" t="s">
        <v>57</v>
      </c>
      <c r="G946" s="76" t="s">
        <v>29</v>
      </c>
      <c r="H946" s="76"/>
      <c r="I946" s="76" t="s">
        <v>24</v>
      </c>
      <c r="J946" s="76" t="s">
        <v>24</v>
      </c>
      <c r="K946" s="75" t="s">
        <v>1915</v>
      </c>
      <c r="L946" s="75" t="s">
        <v>24</v>
      </c>
      <c r="M946" s="77">
        <v>25000</v>
      </c>
      <c r="N946" s="78">
        <v>0</v>
      </c>
      <c r="O946" s="79">
        <v>0</v>
      </c>
      <c r="P946" s="80">
        <f>O946-N946</f>
        <v>0</v>
      </c>
      <c r="Q946" s="83" t="s">
        <v>107</v>
      </c>
    </row>
    <row r="947" spans="1:18" s="1" customFormat="1" ht="27" outlineLevel="1" x14ac:dyDescent="0.25">
      <c r="A947" s="111">
        <f t="shared" si="131"/>
        <v>944</v>
      </c>
      <c r="B947" s="82" t="s">
        <v>1916</v>
      </c>
      <c r="C947" s="76" t="s">
        <v>1908</v>
      </c>
      <c r="D947" s="76" t="s">
        <v>1711</v>
      </c>
      <c r="E947" s="76" t="s">
        <v>129</v>
      </c>
      <c r="F947" s="76" t="s">
        <v>326</v>
      </c>
      <c r="G947" s="76" t="s">
        <v>29</v>
      </c>
      <c r="H947" s="76"/>
      <c r="I947" s="76" t="s">
        <v>24</v>
      </c>
      <c r="J947" s="76" t="s">
        <v>24</v>
      </c>
      <c r="K947" s="75" t="s">
        <v>1917</v>
      </c>
      <c r="L947" s="75" t="s">
        <v>24</v>
      </c>
      <c r="M947" s="77">
        <v>5000</v>
      </c>
      <c r="N947" s="78">
        <v>0</v>
      </c>
      <c r="O947" s="79">
        <v>0</v>
      </c>
      <c r="P947" s="80">
        <f>O947-N947</f>
        <v>0</v>
      </c>
      <c r="Q947" s="83" t="s">
        <v>107</v>
      </c>
    </row>
    <row r="948" spans="1:18" s="40" customFormat="1" ht="13.5" x14ac:dyDescent="0.25">
      <c r="A948" s="122">
        <f t="shared" si="131"/>
        <v>945</v>
      </c>
      <c r="B948" s="84" t="s">
        <v>1918</v>
      </c>
      <c r="C948" s="85">
        <v>236309</v>
      </c>
      <c r="D948" s="85" t="s">
        <v>1711</v>
      </c>
      <c r="E948" s="85"/>
      <c r="F948" s="85"/>
      <c r="G948" s="85"/>
      <c r="H948" s="85"/>
      <c r="I948" s="85"/>
      <c r="J948" s="85"/>
      <c r="K948" s="86"/>
      <c r="L948" s="86"/>
      <c r="M948" s="87">
        <f>SUM(M949:M955)</f>
        <v>0</v>
      </c>
      <c r="N948" s="87">
        <f>SUM(N949:N955)</f>
        <v>23007</v>
      </c>
      <c r="O948" s="87">
        <f>SUM(O949:O955)</f>
        <v>23007</v>
      </c>
      <c r="P948" s="46">
        <f>SUM(P949:P955)</f>
        <v>0</v>
      </c>
      <c r="Q948" s="44">
        <f t="shared" ref="Q948:Q966" si="145">O948/N948*100</f>
        <v>100</v>
      </c>
      <c r="R948" s="39"/>
    </row>
    <row r="949" spans="1:18" s="1" customFormat="1" ht="27" outlineLevel="1" x14ac:dyDescent="0.25">
      <c r="A949" s="111">
        <f t="shared" ref="A949:A1011" si="146">1+A948</f>
        <v>946</v>
      </c>
      <c r="B949" s="82" t="s">
        <v>1919</v>
      </c>
      <c r="C949" s="76" t="s">
        <v>1908</v>
      </c>
      <c r="D949" s="76" t="s">
        <v>1711</v>
      </c>
      <c r="E949" s="76" t="s">
        <v>200</v>
      </c>
      <c r="F949" s="76" t="s">
        <v>57</v>
      </c>
      <c r="G949" s="76" t="s">
        <v>29</v>
      </c>
      <c r="H949" s="76" t="s">
        <v>1650</v>
      </c>
      <c r="I949" s="76" t="s">
        <v>1920</v>
      </c>
      <c r="J949" s="76" t="s">
        <v>72</v>
      </c>
      <c r="K949" s="75" t="s">
        <v>1921</v>
      </c>
      <c r="L949" s="75" t="s">
        <v>24</v>
      </c>
      <c r="M949" s="77">
        <v>0</v>
      </c>
      <c r="N949" s="78">
        <v>94</v>
      </c>
      <c r="O949" s="79">
        <v>94</v>
      </c>
      <c r="P949" s="80">
        <f t="shared" ref="P949:P955" si="147">O949-N949</f>
        <v>0</v>
      </c>
      <c r="Q949" s="81">
        <f t="shared" si="145"/>
        <v>100</v>
      </c>
    </row>
    <row r="950" spans="1:18" s="1" customFormat="1" ht="27" outlineLevel="1" x14ac:dyDescent="0.25">
      <c r="A950" s="111">
        <f t="shared" si="146"/>
        <v>947</v>
      </c>
      <c r="B950" s="82" t="s">
        <v>1922</v>
      </c>
      <c r="C950" s="76" t="s">
        <v>1908</v>
      </c>
      <c r="D950" s="76" t="s">
        <v>1711</v>
      </c>
      <c r="E950" s="76" t="s">
        <v>200</v>
      </c>
      <c r="F950" s="76" t="s">
        <v>57</v>
      </c>
      <c r="G950" s="76" t="s">
        <v>29</v>
      </c>
      <c r="H950" s="76"/>
      <c r="I950" s="76" t="s">
        <v>1920</v>
      </c>
      <c r="J950" s="76" t="s">
        <v>70</v>
      </c>
      <c r="K950" s="75" t="s">
        <v>1923</v>
      </c>
      <c r="L950" s="75" t="s">
        <v>24</v>
      </c>
      <c r="M950" s="77">
        <v>0</v>
      </c>
      <c r="N950" s="78">
        <v>94</v>
      </c>
      <c r="O950" s="79">
        <v>94</v>
      </c>
      <c r="P950" s="80">
        <f t="shared" si="147"/>
        <v>0</v>
      </c>
      <c r="Q950" s="81">
        <f t="shared" si="145"/>
        <v>100</v>
      </c>
    </row>
    <row r="951" spans="1:18" s="1" customFormat="1" ht="27" outlineLevel="1" x14ac:dyDescent="0.25">
      <c r="A951" s="111">
        <f t="shared" si="146"/>
        <v>948</v>
      </c>
      <c r="B951" s="82" t="s">
        <v>1924</v>
      </c>
      <c r="C951" s="76" t="s">
        <v>1908</v>
      </c>
      <c r="D951" s="76" t="s">
        <v>1711</v>
      </c>
      <c r="E951" s="76" t="s">
        <v>1809</v>
      </c>
      <c r="F951" s="76" t="s">
        <v>57</v>
      </c>
      <c r="G951" s="76" t="s">
        <v>29</v>
      </c>
      <c r="H951" s="76"/>
      <c r="I951" s="76" t="s">
        <v>24</v>
      </c>
      <c r="J951" s="76" t="s">
        <v>24</v>
      </c>
      <c r="K951" s="75" t="s">
        <v>1925</v>
      </c>
      <c r="L951" s="75" t="s">
        <v>24</v>
      </c>
      <c r="M951" s="77">
        <v>0</v>
      </c>
      <c r="N951" s="78">
        <v>22419</v>
      </c>
      <c r="O951" s="79">
        <v>22419</v>
      </c>
      <c r="P951" s="80">
        <f t="shared" si="147"/>
        <v>0</v>
      </c>
      <c r="Q951" s="81">
        <f t="shared" si="145"/>
        <v>100</v>
      </c>
    </row>
    <row r="952" spans="1:18" s="1" customFormat="1" ht="27" outlineLevel="1" x14ac:dyDescent="0.25">
      <c r="A952" s="111">
        <f t="shared" si="146"/>
        <v>949</v>
      </c>
      <c r="B952" s="82" t="s">
        <v>1926</v>
      </c>
      <c r="C952" s="76" t="s">
        <v>1908</v>
      </c>
      <c r="D952" s="76" t="s">
        <v>1711</v>
      </c>
      <c r="E952" s="76" t="s">
        <v>210</v>
      </c>
      <c r="F952" s="76" t="s">
        <v>206</v>
      </c>
      <c r="G952" s="76" t="s">
        <v>29</v>
      </c>
      <c r="H952" s="76"/>
      <c r="I952" s="76" t="s">
        <v>1920</v>
      </c>
      <c r="J952" s="76" t="s">
        <v>70</v>
      </c>
      <c r="K952" s="75" t="s">
        <v>1927</v>
      </c>
      <c r="L952" s="75" t="s">
        <v>24</v>
      </c>
      <c r="M952" s="77">
        <v>0</v>
      </c>
      <c r="N952" s="78">
        <v>100</v>
      </c>
      <c r="O952" s="79">
        <v>100</v>
      </c>
      <c r="P952" s="80">
        <f t="shared" si="147"/>
        <v>0</v>
      </c>
      <c r="Q952" s="81">
        <f t="shared" si="145"/>
        <v>100</v>
      </c>
    </row>
    <row r="953" spans="1:18" s="1" customFormat="1" ht="27" outlineLevel="1" x14ac:dyDescent="0.25">
      <c r="A953" s="111">
        <f t="shared" si="146"/>
        <v>950</v>
      </c>
      <c r="B953" s="82" t="s">
        <v>1928</v>
      </c>
      <c r="C953" s="76" t="s">
        <v>1908</v>
      </c>
      <c r="D953" s="76" t="s">
        <v>1711</v>
      </c>
      <c r="E953" s="76" t="s">
        <v>210</v>
      </c>
      <c r="F953" s="76" t="s">
        <v>206</v>
      </c>
      <c r="G953" s="76" t="s">
        <v>29</v>
      </c>
      <c r="H953" s="76" t="s">
        <v>1650</v>
      </c>
      <c r="I953" s="76" t="s">
        <v>1920</v>
      </c>
      <c r="J953" s="76" t="s">
        <v>72</v>
      </c>
      <c r="K953" s="75" t="s">
        <v>1929</v>
      </c>
      <c r="L953" s="75" t="s">
        <v>24</v>
      </c>
      <c r="M953" s="77">
        <v>0</v>
      </c>
      <c r="N953" s="78">
        <v>100</v>
      </c>
      <c r="O953" s="79">
        <v>100</v>
      </c>
      <c r="P953" s="80">
        <f t="shared" si="147"/>
        <v>0</v>
      </c>
      <c r="Q953" s="81">
        <f t="shared" si="145"/>
        <v>100</v>
      </c>
    </row>
    <row r="954" spans="1:18" s="1" customFormat="1" ht="40.5" outlineLevel="1" x14ac:dyDescent="0.25">
      <c r="A954" s="111">
        <f t="shared" si="146"/>
        <v>951</v>
      </c>
      <c r="B954" s="82" t="s">
        <v>1930</v>
      </c>
      <c r="C954" s="76" t="s">
        <v>1908</v>
      </c>
      <c r="D954" s="76" t="s">
        <v>1711</v>
      </c>
      <c r="E954" s="76" t="s">
        <v>230</v>
      </c>
      <c r="F954" s="76" t="s">
        <v>206</v>
      </c>
      <c r="G954" s="76" t="s">
        <v>29</v>
      </c>
      <c r="H954" s="76"/>
      <c r="I954" s="76" t="s">
        <v>1920</v>
      </c>
      <c r="J954" s="76" t="s">
        <v>70</v>
      </c>
      <c r="K954" s="75" t="s">
        <v>1931</v>
      </c>
      <c r="L954" s="75" t="s">
        <v>24</v>
      </c>
      <c r="M954" s="77">
        <v>0</v>
      </c>
      <c r="N954" s="78">
        <v>100</v>
      </c>
      <c r="O954" s="79">
        <v>100</v>
      </c>
      <c r="P954" s="80">
        <f t="shared" si="147"/>
        <v>0</v>
      </c>
      <c r="Q954" s="81">
        <f t="shared" si="145"/>
        <v>100</v>
      </c>
    </row>
    <row r="955" spans="1:18" s="1" customFormat="1" ht="40.5" outlineLevel="1" x14ac:dyDescent="0.25">
      <c r="A955" s="111">
        <f t="shared" si="146"/>
        <v>952</v>
      </c>
      <c r="B955" s="82" t="s">
        <v>1932</v>
      </c>
      <c r="C955" s="76" t="s">
        <v>1908</v>
      </c>
      <c r="D955" s="76" t="s">
        <v>1711</v>
      </c>
      <c r="E955" s="76" t="s">
        <v>230</v>
      </c>
      <c r="F955" s="76" t="s">
        <v>206</v>
      </c>
      <c r="G955" s="76" t="s">
        <v>29</v>
      </c>
      <c r="H955" s="76" t="s">
        <v>1650</v>
      </c>
      <c r="I955" s="76" t="s">
        <v>1920</v>
      </c>
      <c r="J955" s="76" t="s">
        <v>72</v>
      </c>
      <c r="K955" s="75" t="s">
        <v>1933</v>
      </c>
      <c r="L955" s="75" t="s">
        <v>24</v>
      </c>
      <c r="M955" s="77">
        <v>0</v>
      </c>
      <c r="N955" s="78">
        <v>100</v>
      </c>
      <c r="O955" s="79">
        <v>100</v>
      </c>
      <c r="P955" s="80">
        <f t="shared" si="147"/>
        <v>0</v>
      </c>
      <c r="Q955" s="81">
        <f t="shared" si="145"/>
        <v>100</v>
      </c>
    </row>
    <row r="956" spans="1:18" s="40" customFormat="1" ht="13.5" x14ac:dyDescent="0.25">
      <c r="A956" s="122">
        <f t="shared" si="146"/>
        <v>953</v>
      </c>
      <c r="B956" s="84" t="s">
        <v>1934</v>
      </c>
      <c r="C956" s="85">
        <v>236320</v>
      </c>
      <c r="D956" s="85"/>
      <c r="E956" s="85"/>
      <c r="F956" s="85"/>
      <c r="G956" s="85"/>
      <c r="H956" s="85"/>
      <c r="I956" s="85"/>
      <c r="J956" s="85"/>
      <c r="K956" s="86"/>
      <c r="L956" s="86"/>
      <c r="M956" s="87">
        <f>SUM(M957:M964)</f>
        <v>7500</v>
      </c>
      <c r="N956" s="87">
        <f t="shared" ref="N956:P956" si="148">SUM(N957:N964)</f>
        <v>15754</v>
      </c>
      <c r="O956" s="87">
        <f t="shared" si="148"/>
        <v>14347</v>
      </c>
      <c r="P956" s="46">
        <f t="shared" si="148"/>
        <v>-1407</v>
      </c>
      <c r="Q956" s="44">
        <f t="shared" si="145"/>
        <v>91.068934873682878</v>
      </c>
      <c r="R956" s="39"/>
    </row>
    <row r="957" spans="1:18" s="1" customFormat="1" ht="13.5" outlineLevel="1" x14ac:dyDescent="0.25">
      <c r="A957" s="110">
        <f t="shared" si="146"/>
        <v>954</v>
      </c>
      <c r="B957" s="75" t="s">
        <v>1935</v>
      </c>
      <c r="C957" s="76" t="s">
        <v>1936</v>
      </c>
      <c r="D957" s="76" t="s">
        <v>1711</v>
      </c>
      <c r="E957" s="76" t="s">
        <v>24</v>
      </c>
      <c r="F957" s="76" t="s">
        <v>106</v>
      </c>
      <c r="G957" s="76" t="s">
        <v>29</v>
      </c>
      <c r="H957" s="76"/>
      <c r="I957" s="76" t="s">
        <v>1665</v>
      </c>
      <c r="J957" s="76" t="s">
        <v>70</v>
      </c>
      <c r="K957" s="75" t="s">
        <v>1937</v>
      </c>
      <c r="L957" s="75" t="s">
        <v>24</v>
      </c>
      <c r="M957" s="77">
        <v>7500</v>
      </c>
      <c r="N957" s="78">
        <v>1708</v>
      </c>
      <c r="O957" s="79">
        <v>1498</v>
      </c>
      <c r="P957" s="80">
        <f t="shared" ref="P957:P964" si="149">O957-N957</f>
        <v>-210</v>
      </c>
      <c r="Q957" s="81">
        <f t="shared" si="145"/>
        <v>87.704918032786878</v>
      </c>
    </row>
    <row r="958" spans="1:18" s="1" customFormat="1" ht="13.5" outlineLevel="1" x14ac:dyDescent="0.25">
      <c r="A958" s="110">
        <f t="shared" si="146"/>
        <v>955</v>
      </c>
      <c r="B958" s="75" t="s">
        <v>1938</v>
      </c>
      <c r="C958" s="76" t="s">
        <v>1936</v>
      </c>
      <c r="D958" s="76" t="s">
        <v>1711</v>
      </c>
      <c r="E958" s="76" t="s">
        <v>24</v>
      </c>
      <c r="F958" s="76" t="s">
        <v>106</v>
      </c>
      <c r="G958" s="76" t="s">
        <v>29</v>
      </c>
      <c r="H958" s="76" t="s">
        <v>1664</v>
      </c>
      <c r="I958" s="76" t="s">
        <v>1665</v>
      </c>
      <c r="J958" s="76" t="s">
        <v>72</v>
      </c>
      <c r="K958" s="75" t="s">
        <v>1939</v>
      </c>
      <c r="L958" s="75" t="s">
        <v>24</v>
      </c>
      <c r="M958" s="77">
        <v>0</v>
      </c>
      <c r="N958" s="78">
        <v>9685</v>
      </c>
      <c r="O958" s="79">
        <v>8488</v>
      </c>
      <c r="P958" s="80">
        <f t="shared" si="149"/>
        <v>-1197</v>
      </c>
      <c r="Q958" s="81">
        <f t="shared" si="145"/>
        <v>87.640681466184816</v>
      </c>
    </row>
    <row r="959" spans="1:18" s="1" customFormat="1" ht="13.5" outlineLevel="1" x14ac:dyDescent="0.25">
      <c r="A959" s="110">
        <f t="shared" si="146"/>
        <v>956</v>
      </c>
      <c r="B959" s="75" t="s">
        <v>1940</v>
      </c>
      <c r="C959" s="76" t="s">
        <v>1936</v>
      </c>
      <c r="D959" s="76" t="s">
        <v>1941</v>
      </c>
      <c r="E959" s="76" t="s">
        <v>24</v>
      </c>
      <c r="F959" s="76" t="s">
        <v>106</v>
      </c>
      <c r="G959" s="76" t="s">
        <v>78</v>
      </c>
      <c r="H959" s="76"/>
      <c r="I959" s="76" t="s">
        <v>1665</v>
      </c>
      <c r="J959" s="76" t="s">
        <v>70</v>
      </c>
      <c r="K959" s="75" t="s">
        <v>1942</v>
      </c>
      <c r="L959" s="75" t="s">
        <v>24</v>
      </c>
      <c r="M959" s="77">
        <v>0</v>
      </c>
      <c r="N959" s="78">
        <v>376</v>
      </c>
      <c r="O959" s="79">
        <v>376</v>
      </c>
      <c r="P959" s="80">
        <f t="shared" si="149"/>
        <v>0</v>
      </c>
      <c r="Q959" s="81">
        <f t="shared" si="145"/>
        <v>100</v>
      </c>
    </row>
    <row r="960" spans="1:18" s="1" customFormat="1" ht="13.5" outlineLevel="1" x14ac:dyDescent="0.25">
      <c r="A960" s="110">
        <f t="shared" si="146"/>
        <v>957</v>
      </c>
      <c r="B960" s="75" t="s">
        <v>1943</v>
      </c>
      <c r="C960" s="76" t="s">
        <v>1936</v>
      </c>
      <c r="D960" s="76" t="s">
        <v>1941</v>
      </c>
      <c r="E960" s="76" t="s">
        <v>24</v>
      </c>
      <c r="F960" s="76" t="s">
        <v>106</v>
      </c>
      <c r="G960" s="76" t="s">
        <v>78</v>
      </c>
      <c r="H960" s="76" t="s">
        <v>1664</v>
      </c>
      <c r="I960" s="76" t="s">
        <v>1665</v>
      </c>
      <c r="J960" s="76" t="s">
        <v>72</v>
      </c>
      <c r="K960" s="75" t="s">
        <v>1944</v>
      </c>
      <c r="L960" s="75" t="s">
        <v>24</v>
      </c>
      <c r="M960" s="77">
        <v>0</v>
      </c>
      <c r="N960" s="78">
        <v>2128</v>
      </c>
      <c r="O960" s="79">
        <v>2128</v>
      </c>
      <c r="P960" s="80">
        <f t="shared" si="149"/>
        <v>0</v>
      </c>
      <c r="Q960" s="81">
        <f t="shared" si="145"/>
        <v>100</v>
      </c>
    </row>
    <row r="961" spans="1:18" s="1" customFormat="1" ht="13.5" outlineLevel="1" x14ac:dyDescent="0.25">
      <c r="A961" s="110">
        <f t="shared" si="146"/>
        <v>958</v>
      </c>
      <c r="B961" s="75" t="s">
        <v>1945</v>
      </c>
      <c r="C961" s="76" t="s">
        <v>1936</v>
      </c>
      <c r="D961" s="76" t="s">
        <v>1941</v>
      </c>
      <c r="E961" s="76" t="s">
        <v>49</v>
      </c>
      <c r="F961" s="76" t="s">
        <v>106</v>
      </c>
      <c r="G961" s="76" t="s">
        <v>52</v>
      </c>
      <c r="H961" s="76"/>
      <c r="I961" s="76" t="s">
        <v>1665</v>
      </c>
      <c r="J961" s="76" t="s">
        <v>70</v>
      </c>
      <c r="K961" s="75" t="s">
        <v>1946</v>
      </c>
      <c r="L961" s="75" t="s">
        <v>24</v>
      </c>
      <c r="M961" s="77">
        <v>0</v>
      </c>
      <c r="N961" s="78">
        <v>54</v>
      </c>
      <c r="O961" s="79">
        <v>54</v>
      </c>
      <c r="P961" s="80">
        <f t="shared" si="149"/>
        <v>0</v>
      </c>
      <c r="Q961" s="81">
        <f t="shared" si="145"/>
        <v>100</v>
      </c>
    </row>
    <row r="962" spans="1:18" s="1" customFormat="1" ht="13.5" outlineLevel="1" x14ac:dyDescent="0.25">
      <c r="A962" s="110">
        <f t="shared" si="146"/>
        <v>959</v>
      </c>
      <c r="B962" s="75" t="s">
        <v>1947</v>
      </c>
      <c r="C962" s="76" t="s">
        <v>1936</v>
      </c>
      <c r="D962" s="76" t="s">
        <v>1941</v>
      </c>
      <c r="E962" s="76" t="s">
        <v>49</v>
      </c>
      <c r="F962" s="76" t="s">
        <v>106</v>
      </c>
      <c r="G962" s="76" t="s">
        <v>256</v>
      </c>
      <c r="H962" s="76" t="s">
        <v>1664</v>
      </c>
      <c r="I962" s="76" t="s">
        <v>1665</v>
      </c>
      <c r="J962" s="76" t="s">
        <v>72</v>
      </c>
      <c r="K962" s="75" t="s">
        <v>1948</v>
      </c>
      <c r="L962" s="75" t="s">
        <v>24</v>
      </c>
      <c r="M962" s="77">
        <v>0</v>
      </c>
      <c r="N962" s="78">
        <v>303</v>
      </c>
      <c r="O962" s="79">
        <v>303</v>
      </c>
      <c r="P962" s="80">
        <f t="shared" si="149"/>
        <v>0</v>
      </c>
      <c r="Q962" s="81">
        <f t="shared" si="145"/>
        <v>100</v>
      </c>
    </row>
    <row r="963" spans="1:18" s="1" customFormat="1" ht="27" outlineLevel="1" x14ac:dyDescent="0.25">
      <c r="A963" s="111">
        <f t="shared" si="146"/>
        <v>960</v>
      </c>
      <c r="B963" s="82" t="s">
        <v>1949</v>
      </c>
      <c r="C963" s="76" t="s">
        <v>1936</v>
      </c>
      <c r="D963" s="76" t="s">
        <v>1941</v>
      </c>
      <c r="E963" s="76" t="s">
        <v>1950</v>
      </c>
      <c r="F963" s="76" t="s">
        <v>106</v>
      </c>
      <c r="G963" s="76" t="s">
        <v>52</v>
      </c>
      <c r="H963" s="76"/>
      <c r="I963" s="76" t="s">
        <v>1665</v>
      </c>
      <c r="J963" s="76" t="s">
        <v>70</v>
      </c>
      <c r="K963" s="75" t="s">
        <v>1951</v>
      </c>
      <c r="L963" s="75" t="s">
        <v>24</v>
      </c>
      <c r="M963" s="77">
        <v>0</v>
      </c>
      <c r="N963" s="78">
        <v>225</v>
      </c>
      <c r="O963" s="79">
        <v>225</v>
      </c>
      <c r="P963" s="80">
        <f t="shared" si="149"/>
        <v>0</v>
      </c>
      <c r="Q963" s="81">
        <f t="shared" si="145"/>
        <v>100</v>
      </c>
    </row>
    <row r="964" spans="1:18" s="1" customFormat="1" ht="27" outlineLevel="1" x14ac:dyDescent="0.25">
      <c r="A964" s="111">
        <f t="shared" si="146"/>
        <v>961</v>
      </c>
      <c r="B964" s="82" t="s">
        <v>1952</v>
      </c>
      <c r="C964" s="76" t="s">
        <v>1936</v>
      </c>
      <c r="D964" s="76" t="s">
        <v>1941</v>
      </c>
      <c r="E964" s="76" t="s">
        <v>1950</v>
      </c>
      <c r="F964" s="76" t="s">
        <v>106</v>
      </c>
      <c r="G964" s="76" t="s">
        <v>256</v>
      </c>
      <c r="H964" s="76" t="s">
        <v>1664</v>
      </c>
      <c r="I964" s="76" t="s">
        <v>1665</v>
      </c>
      <c r="J964" s="76" t="s">
        <v>72</v>
      </c>
      <c r="K964" s="75" t="s">
        <v>1953</v>
      </c>
      <c r="L964" s="75" t="s">
        <v>24</v>
      </c>
      <c r="M964" s="77">
        <v>0</v>
      </c>
      <c r="N964" s="78">
        <v>1275</v>
      </c>
      <c r="O964" s="79">
        <v>1275</v>
      </c>
      <c r="P964" s="80">
        <f t="shared" si="149"/>
        <v>0</v>
      </c>
      <c r="Q964" s="81">
        <f t="shared" si="145"/>
        <v>100</v>
      </c>
    </row>
    <row r="965" spans="1:18" s="40" customFormat="1" ht="13.5" x14ac:dyDescent="0.25">
      <c r="A965" s="116">
        <f t="shared" si="146"/>
        <v>962</v>
      </c>
      <c r="B965" s="43" t="s">
        <v>1954</v>
      </c>
      <c r="C965" s="42"/>
      <c r="D965" s="42"/>
      <c r="E965" s="42"/>
      <c r="F965" s="42"/>
      <c r="G965" s="42"/>
      <c r="H965" s="42"/>
      <c r="I965" s="42"/>
      <c r="J965" s="42"/>
      <c r="K965" s="102"/>
      <c r="L965" s="102"/>
      <c r="M965" s="45">
        <f>M966+M971+M1014+M1094+M1110+M1135+M1141+M1195</f>
        <v>838130</v>
      </c>
      <c r="N965" s="45">
        <f t="shared" ref="N965:P965" si="150">N966+N971+N1014+N1094+N1110+N1135+N1141+N1195</f>
        <v>1440598</v>
      </c>
      <c r="O965" s="45">
        <f t="shared" si="150"/>
        <v>865289</v>
      </c>
      <c r="P965" s="46">
        <f t="shared" si="150"/>
        <v>-575309</v>
      </c>
      <c r="Q965" s="44">
        <f t="shared" si="145"/>
        <v>60.064570407566855</v>
      </c>
      <c r="R965" s="39"/>
    </row>
    <row r="966" spans="1:18" s="40" customFormat="1" ht="13.5" collapsed="1" x14ac:dyDescent="0.25">
      <c r="A966" s="122">
        <f t="shared" si="146"/>
        <v>963</v>
      </c>
      <c r="B966" s="84" t="s">
        <v>1955</v>
      </c>
      <c r="C966" s="85"/>
      <c r="D966" s="94" t="s">
        <v>1956</v>
      </c>
      <c r="E966" s="85"/>
      <c r="F966" s="85"/>
      <c r="G966" s="85"/>
      <c r="H966" s="85"/>
      <c r="I966" s="85"/>
      <c r="J966" s="85"/>
      <c r="K966" s="86"/>
      <c r="L966" s="86"/>
      <c r="M966" s="87">
        <f>SUM(M967:M970)</f>
        <v>38000</v>
      </c>
      <c r="N966" s="87">
        <f>SUM(N967:N970)</f>
        <v>60845</v>
      </c>
      <c r="O966" s="87">
        <f>SUM(O967:O970)</f>
        <v>49541</v>
      </c>
      <c r="P966" s="46">
        <f>SUM(P967:P970)</f>
        <v>-11304</v>
      </c>
      <c r="Q966" s="44">
        <f t="shared" si="145"/>
        <v>81.421645163941164</v>
      </c>
      <c r="R966" s="39"/>
    </row>
    <row r="967" spans="1:18" s="1" customFormat="1" ht="13.5" outlineLevel="1" x14ac:dyDescent="0.25">
      <c r="A967" s="110">
        <f t="shared" si="146"/>
        <v>964</v>
      </c>
      <c r="B967" s="75" t="s">
        <v>1957</v>
      </c>
      <c r="C967" s="76" t="s">
        <v>1958</v>
      </c>
      <c r="D967" s="76" t="s">
        <v>1956</v>
      </c>
      <c r="E967" s="76" t="s">
        <v>24</v>
      </c>
      <c r="F967" s="76" t="s">
        <v>28</v>
      </c>
      <c r="G967" s="76" t="s">
        <v>29</v>
      </c>
      <c r="H967" s="76"/>
      <c r="I967" s="76" t="s">
        <v>24</v>
      </c>
      <c r="J967" s="76" t="s">
        <v>24</v>
      </c>
      <c r="K967" s="75" t="s">
        <v>1959</v>
      </c>
      <c r="L967" s="75" t="s">
        <v>24</v>
      </c>
      <c r="M967" s="77">
        <v>9000</v>
      </c>
      <c r="N967" s="78">
        <v>11901</v>
      </c>
      <c r="O967" s="79">
        <v>8631</v>
      </c>
      <c r="P967" s="80">
        <f>O967-N967</f>
        <v>-3270</v>
      </c>
      <c r="Q967" s="81">
        <f>O967/N967*100</f>
        <v>72.523317368288374</v>
      </c>
    </row>
    <row r="968" spans="1:18" s="1" customFormat="1" ht="13.5" outlineLevel="1" x14ac:dyDescent="0.25">
      <c r="A968" s="110">
        <f t="shared" si="146"/>
        <v>965</v>
      </c>
      <c r="B968" s="75" t="s">
        <v>1960</v>
      </c>
      <c r="C968" s="76" t="s">
        <v>1958</v>
      </c>
      <c r="D968" s="76" t="s">
        <v>1956</v>
      </c>
      <c r="E968" s="76" t="s">
        <v>24</v>
      </c>
      <c r="F968" s="76" t="s">
        <v>28</v>
      </c>
      <c r="G968" s="76" t="s">
        <v>29</v>
      </c>
      <c r="H968" s="76"/>
      <c r="I968" s="76" t="s">
        <v>24</v>
      </c>
      <c r="J968" s="76" t="s">
        <v>24</v>
      </c>
      <c r="K968" s="75" t="s">
        <v>1961</v>
      </c>
      <c r="L968" s="75" t="s">
        <v>24</v>
      </c>
      <c r="M968" s="77">
        <v>9000</v>
      </c>
      <c r="N968" s="78">
        <v>12395</v>
      </c>
      <c r="O968" s="79">
        <v>11617</v>
      </c>
      <c r="P968" s="80">
        <f>O968-N968</f>
        <v>-778</v>
      </c>
      <c r="Q968" s="81">
        <f>O968/N968*100</f>
        <v>93.723275514320292</v>
      </c>
    </row>
    <row r="969" spans="1:18" s="1" customFormat="1" ht="27" outlineLevel="1" x14ac:dyDescent="0.25">
      <c r="A969" s="111">
        <f t="shared" si="146"/>
        <v>966</v>
      </c>
      <c r="B969" s="82" t="s">
        <v>1962</v>
      </c>
      <c r="C969" s="76" t="s">
        <v>1958</v>
      </c>
      <c r="D969" s="76" t="s">
        <v>1956</v>
      </c>
      <c r="E969" s="76" t="s">
        <v>24</v>
      </c>
      <c r="F969" s="76" t="s">
        <v>28</v>
      </c>
      <c r="G969" s="76" t="s">
        <v>29</v>
      </c>
      <c r="H969" s="76"/>
      <c r="I969" s="76" t="s">
        <v>24</v>
      </c>
      <c r="J969" s="76" t="s">
        <v>24</v>
      </c>
      <c r="K969" s="75" t="s">
        <v>1963</v>
      </c>
      <c r="L969" s="75" t="s">
        <v>24</v>
      </c>
      <c r="M969" s="77">
        <v>20000</v>
      </c>
      <c r="N969" s="78">
        <v>35922</v>
      </c>
      <c r="O969" s="79">
        <v>29293</v>
      </c>
      <c r="P969" s="80">
        <f>O969-N969</f>
        <v>-6629</v>
      </c>
      <c r="Q969" s="81">
        <f>O969/N969*100</f>
        <v>81.546127721173661</v>
      </c>
    </row>
    <row r="970" spans="1:18" s="1" customFormat="1" ht="40.5" outlineLevel="1" x14ac:dyDescent="0.25">
      <c r="A970" s="111">
        <f t="shared" si="146"/>
        <v>967</v>
      </c>
      <c r="B970" s="82" t="s">
        <v>1964</v>
      </c>
      <c r="C970" s="76" t="s">
        <v>1958</v>
      </c>
      <c r="D970" s="76" t="s">
        <v>1956</v>
      </c>
      <c r="E970" s="76" t="s">
        <v>24</v>
      </c>
      <c r="F970" s="76" t="s">
        <v>28</v>
      </c>
      <c r="G970" s="76" t="s">
        <v>29</v>
      </c>
      <c r="H970" s="76"/>
      <c r="I970" s="76" t="s">
        <v>24</v>
      </c>
      <c r="J970" s="76" t="s">
        <v>24</v>
      </c>
      <c r="K970" s="75" t="s">
        <v>1965</v>
      </c>
      <c r="L970" s="75" t="s">
        <v>24</v>
      </c>
      <c r="M970" s="77">
        <v>0</v>
      </c>
      <c r="N970" s="78">
        <v>627</v>
      </c>
      <c r="O970" s="79">
        <v>0</v>
      </c>
      <c r="P970" s="80">
        <f>O970-N970</f>
        <v>-627</v>
      </c>
      <c r="Q970" s="81">
        <f>O970/N970*100</f>
        <v>0</v>
      </c>
    </row>
    <row r="971" spans="1:18" s="40" customFormat="1" ht="13.5" x14ac:dyDescent="0.25">
      <c r="A971" s="122">
        <f t="shared" si="146"/>
        <v>968</v>
      </c>
      <c r="B971" s="84" t="s">
        <v>1966</v>
      </c>
      <c r="C971" s="85"/>
      <c r="D971" s="85" t="s">
        <v>1967</v>
      </c>
      <c r="E971" s="85"/>
      <c r="F971" s="85"/>
      <c r="G971" s="85"/>
      <c r="H971" s="85"/>
      <c r="I971" s="85"/>
      <c r="J971" s="85"/>
      <c r="K971" s="86"/>
      <c r="L971" s="86"/>
      <c r="M971" s="87">
        <f>SUM(M972:M1013)</f>
        <v>44030</v>
      </c>
      <c r="N971" s="87">
        <f t="shared" ref="N971:P971" si="151">SUM(N972:N1013)</f>
        <v>182718</v>
      </c>
      <c r="O971" s="87">
        <f t="shared" si="151"/>
        <v>71969</v>
      </c>
      <c r="P971" s="46">
        <f t="shared" si="151"/>
        <v>-110749</v>
      </c>
      <c r="Q971" s="44">
        <f t="shared" ref="Q971:Q1034" si="152">O971/N971*100</f>
        <v>39.388018695476092</v>
      </c>
      <c r="R971" s="39"/>
    </row>
    <row r="972" spans="1:18" s="1" customFormat="1" ht="27" outlineLevel="1" x14ac:dyDescent="0.25">
      <c r="A972" s="111">
        <f t="shared" si="146"/>
        <v>969</v>
      </c>
      <c r="B972" s="82" t="s">
        <v>1968</v>
      </c>
      <c r="C972" s="76" t="s">
        <v>1958</v>
      </c>
      <c r="D972" s="76" t="s">
        <v>1967</v>
      </c>
      <c r="E972" s="76" t="s">
        <v>24</v>
      </c>
      <c r="F972" s="76" t="s">
        <v>452</v>
      </c>
      <c r="G972" s="76" t="s">
        <v>29</v>
      </c>
      <c r="H972" s="76"/>
      <c r="I972" s="76" t="s">
        <v>24</v>
      </c>
      <c r="J972" s="76" t="s">
        <v>24</v>
      </c>
      <c r="K972" s="75" t="s">
        <v>1969</v>
      </c>
      <c r="L972" s="75" t="s">
        <v>24</v>
      </c>
      <c r="M972" s="77">
        <v>700</v>
      </c>
      <c r="N972" s="78">
        <v>3677</v>
      </c>
      <c r="O972" s="79">
        <v>3595</v>
      </c>
      <c r="P972" s="80">
        <f t="shared" ref="P972:P1013" si="153">O972-N972</f>
        <v>-82</v>
      </c>
      <c r="Q972" s="81">
        <f t="shared" si="152"/>
        <v>97.76992113135708</v>
      </c>
    </row>
    <row r="973" spans="1:18" s="1" customFormat="1" ht="27" outlineLevel="1" x14ac:dyDescent="0.25">
      <c r="A973" s="111">
        <f t="shared" si="146"/>
        <v>970</v>
      </c>
      <c r="B973" s="82" t="s">
        <v>1970</v>
      </c>
      <c r="C973" s="76" t="s">
        <v>1958</v>
      </c>
      <c r="D973" s="76" t="s">
        <v>1967</v>
      </c>
      <c r="E973" s="76" t="s">
        <v>24</v>
      </c>
      <c r="F973" s="76" t="s">
        <v>452</v>
      </c>
      <c r="G973" s="76" t="s">
        <v>134</v>
      </c>
      <c r="H973" s="76"/>
      <c r="I973" s="76" t="s">
        <v>24</v>
      </c>
      <c r="J973" s="76" t="s">
        <v>24</v>
      </c>
      <c r="K973" s="75" t="s">
        <v>1969</v>
      </c>
      <c r="L973" s="75" t="s">
        <v>24</v>
      </c>
      <c r="M973" s="77">
        <v>300</v>
      </c>
      <c r="N973" s="78">
        <v>300</v>
      </c>
      <c r="O973" s="79">
        <v>0</v>
      </c>
      <c r="P973" s="80">
        <f t="shared" si="153"/>
        <v>-300</v>
      </c>
      <c r="Q973" s="81">
        <f t="shared" si="152"/>
        <v>0</v>
      </c>
    </row>
    <row r="974" spans="1:18" s="1" customFormat="1" ht="27" outlineLevel="1" x14ac:dyDescent="0.25">
      <c r="A974" s="111">
        <f t="shared" si="146"/>
        <v>971</v>
      </c>
      <c r="B974" s="82" t="s">
        <v>1971</v>
      </c>
      <c r="C974" s="76" t="s">
        <v>1958</v>
      </c>
      <c r="D974" s="76" t="s">
        <v>1967</v>
      </c>
      <c r="E974" s="76" t="s">
        <v>24</v>
      </c>
      <c r="F974" s="76" t="s">
        <v>452</v>
      </c>
      <c r="G974" s="76" t="s">
        <v>134</v>
      </c>
      <c r="H974" s="76"/>
      <c r="I974" s="76" t="s">
        <v>24</v>
      </c>
      <c r="J974" s="76" t="s">
        <v>24</v>
      </c>
      <c r="K974" s="75" t="s">
        <v>1972</v>
      </c>
      <c r="L974" s="75" t="s">
        <v>24</v>
      </c>
      <c r="M974" s="77">
        <v>10</v>
      </c>
      <c r="N974" s="78">
        <v>10</v>
      </c>
      <c r="O974" s="79">
        <v>0</v>
      </c>
      <c r="P974" s="80">
        <f t="shared" si="153"/>
        <v>-10</v>
      </c>
      <c r="Q974" s="81">
        <f t="shared" si="152"/>
        <v>0</v>
      </c>
    </row>
    <row r="975" spans="1:18" s="1" customFormat="1" ht="13.5" outlineLevel="1" x14ac:dyDescent="0.25">
      <c r="A975" s="110">
        <f t="shared" si="146"/>
        <v>972</v>
      </c>
      <c r="B975" s="75" t="s">
        <v>1973</v>
      </c>
      <c r="C975" s="76" t="s">
        <v>1958</v>
      </c>
      <c r="D975" s="76" t="s">
        <v>1967</v>
      </c>
      <c r="E975" s="76" t="s">
        <v>455</v>
      </c>
      <c r="F975" s="76" t="s">
        <v>452</v>
      </c>
      <c r="G975" s="76" t="s">
        <v>134</v>
      </c>
      <c r="H975" s="76"/>
      <c r="I975" s="76" t="s">
        <v>24</v>
      </c>
      <c r="J975" s="76" t="s">
        <v>24</v>
      </c>
      <c r="K975" s="75"/>
      <c r="L975" s="75" t="s">
        <v>24</v>
      </c>
      <c r="M975" s="77">
        <v>5000</v>
      </c>
      <c r="N975" s="78">
        <v>5000</v>
      </c>
      <c r="O975" s="79">
        <v>4200</v>
      </c>
      <c r="P975" s="80">
        <f t="shared" si="153"/>
        <v>-800</v>
      </c>
      <c r="Q975" s="81">
        <f t="shared" si="152"/>
        <v>84</v>
      </c>
    </row>
    <row r="976" spans="1:18" s="1" customFormat="1" ht="40.5" customHeight="1" outlineLevel="1" x14ac:dyDescent="0.25">
      <c r="A976" s="111">
        <f t="shared" si="146"/>
        <v>973</v>
      </c>
      <c r="B976" s="82" t="s">
        <v>1974</v>
      </c>
      <c r="C976" s="76" t="s">
        <v>1958</v>
      </c>
      <c r="D976" s="76" t="s">
        <v>1967</v>
      </c>
      <c r="E976" s="76" t="s">
        <v>455</v>
      </c>
      <c r="F976" s="76" t="s">
        <v>452</v>
      </c>
      <c r="G976" s="76" t="s">
        <v>134</v>
      </c>
      <c r="H976" s="76"/>
      <c r="I976" s="76" t="s">
        <v>24</v>
      </c>
      <c r="J976" s="76" t="s">
        <v>24</v>
      </c>
      <c r="K976" s="75"/>
      <c r="L976" s="75" t="s">
        <v>24</v>
      </c>
      <c r="M976" s="77">
        <v>340</v>
      </c>
      <c r="N976" s="78">
        <v>340</v>
      </c>
      <c r="O976" s="79">
        <v>0</v>
      </c>
      <c r="P976" s="80">
        <f t="shared" si="153"/>
        <v>-340</v>
      </c>
      <c r="Q976" s="81">
        <f t="shared" si="152"/>
        <v>0</v>
      </c>
    </row>
    <row r="977" spans="1:17" s="1" customFormat="1" ht="13.5" outlineLevel="1" x14ac:dyDescent="0.25">
      <c r="A977" s="110">
        <f t="shared" si="146"/>
        <v>974</v>
      </c>
      <c r="B977" s="75" t="s">
        <v>1975</v>
      </c>
      <c r="C977" s="76" t="s">
        <v>1958</v>
      </c>
      <c r="D977" s="76" t="s">
        <v>1967</v>
      </c>
      <c r="E977" s="76" t="s">
        <v>455</v>
      </c>
      <c r="F977" s="76" t="s">
        <v>452</v>
      </c>
      <c r="G977" s="76" t="s">
        <v>134</v>
      </c>
      <c r="H977" s="76"/>
      <c r="I977" s="76" t="s">
        <v>24</v>
      </c>
      <c r="J977" s="76" t="s">
        <v>24</v>
      </c>
      <c r="K977" s="75" t="s">
        <v>1976</v>
      </c>
      <c r="L977" s="75" t="s">
        <v>24</v>
      </c>
      <c r="M977" s="77">
        <v>500</v>
      </c>
      <c r="N977" s="78">
        <v>500</v>
      </c>
      <c r="O977" s="79">
        <v>0</v>
      </c>
      <c r="P977" s="80">
        <f t="shared" si="153"/>
        <v>-500</v>
      </c>
      <c r="Q977" s="81">
        <f t="shared" si="152"/>
        <v>0</v>
      </c>
    </row>
    <row r="978" spans="1:17" s="1" customFormat="1" ht="27" outlineLevel="1" x14ac:dyDescent="0.25">
      <c r="A978" s="111">
        <f t="shared" si="146"/>
        <v>975</v>
      </c>
      <c r="B978" s="82" t="s">
        <v>1977</v>
      </c>
      <c r="C978" s="76" t="s">
        <v>1958</v>
      </c>
      <c r="D978" s="76" t="s">
        <v>1967</v>
      </c>
      <c r="E978" s="76" t="s">
        <v>455</v>
      </c>
      <c r="F978" s="76" t="s">
        <v>452</v>
      </c>
      <c r="G978" s="76" t="s">
        <v>134</v>
      </c>
      <c r="H978" s="76"/>
      <c r="I978" s="76" t="s">
        <v>24</v>
      </c>
      <c r="J978" s="76" t="s">
        <v>24</v>
      </c>
      <c r="K978" s="75" t="s">
        <v>1978</v>
      </c>
      <c r="L978" s="75" t="s">
        <v>24</v>
      </c>
      <c r="M978" s="77">
        <v>1000</v>
      </c>
      <c r="N978" s="78">
        <v>1000</v>
      </c>
      <c r="O978" s="79">
        <v>72</v>
      </c>
      <c r="P978" s="80">
        <f t="shared" si="153"/>
        <v>-928</v>
      </c>
      <c r="Q978" s="81">
        <f t="shared" si="152"/>
        <v>7.1999999999999993</v>
      </c>
    </row>
    <row r="979" spans="1:17" s="1" customFormat="1" ht="27" outlineLevel="1" x14ac:dyDescent="0.25">
      <c r="A979" s="111">
        <f t="shared" si="146"/>
        <v>976</v>
      </c>
      <c r="B979" s="82" t="s">
        <v>1979</v>
      </c>
      <c r="C979" s="76" t="s">
        <v>1958</v>
      </c>
      <c r="D979" s="76" t="s">
        <v>1967</v>
      </c>
      <c r="E979" s="76" t="s">
        <v>455</v>
      </c>
      <c r="F979" s="76" t="s">
        <v>452</v>
      </c>
      <c r="G979" s="76" t="s">
        <v>134</v>
      </c>
      <c r="H979" s="76"/>
      <c r="I979" s="76" t="s">
        <v>24</v>
      </c>
      <c r="J979" s="76" t="s">
        <v>24</v>
      </c>
      <c r="K979" s="75" t="s">
        <v>1980</v>
      </c>
      <c r="L979" s="75" t="s">
        <v>24</v>
      </c>
      <c r="M979" s="77">
        <v>500</v>
      </c>
      <c r="N979" s="78">
        <v>500</v>
      </c>
      <c r="O979" s="79">
        <v>0</v>
      </c>
      <c r="P979" s="80">
        <f t="shared" si="153"/>
        <v>-500</v>
      </c>
      <c r="Q979" s="81">
        <f t="shared" si="152"/>
        <v>0</v>
      </c>
    </row>
    <row r="980" spans="1:17" s="1" customFormat="1" ht="13.5" outlineLevel="1" x14ac:dyDescent="0.25">
      <c r="A980" s="110">
        <f t="shared" si="146"/>
        <v>977</v>
      </c>
      <c r="B980" s="75" t="s">
        <v>1981</v>
      </c>
      <c r="C980" s="76" t="s">
        <v>1958</v>
      </c>
      <c r="D980" s="76" t="s">
        <v>1967</v>
      </c>
      <c r="E980" s="76" t="s">
        <v>455</v>
      </c>
      <c r="F980" s="76" t="s">
        <v>452</v>
      </c>
      <c r="G980" s="76" t="s">
        <v>134</v>
      </c>
      <c r="H980" s="76"/>
      <c r="I980" s="76" t="s">
        <v>24</v>
      </c>
      <c r="J980" s="76" t="s">
        <v>24</v>
      </c>
      <c r="K980" s="75" t="s">
        <v>1982</v>
      </c>
      <c r="L980" s="75" t="s">
        <v>24</v>
      </c>
      <c r="M980" s="77">
        <v>500</v>
      </c>
      <c r="N980" s="78">
        <v>500</v>
      </c>
      <c r="O980" s="79">
        <v>0</v>
      </c>
      <c r="P980" s="80">
        <f t="shared" si="153"/>
        <v>-500</v>
      </c>
      <c r="Q980" s="81">
        <f t="shared" si="152"/>
        <v>0</v>
      </c>
    </row>
    <row r="981" spans="1:17" s="1" customFormat="1" ht="27" outlineLevel="1" x14ac:dyDescent="0.25">
      <c r="A981" s="111">
        <f t="shared" si="146"/>
        <v>978</v>
      </c>
      <c r="B981" s="82" t="s">
        <v>1983</v>
      </c>
      <c r="C981" s="76" t="s">
        <v>1958</v>
      </c>
      <c r="D981" s="76" t="s">
        <v>1967</v>
      </c>
      <c r="E981" s="76" t="s">
        <v>455</v>
      </c>
      <c r="F981" s="76" t="s">
        <v>452</v>
      </c>
      <c r="G981" s="76" t="s">
        <v>134</v>
      </c>
      <c r="H981" s="76"/>
      <c r="I981" s="76" t="s">
        <v>24</v>
      </c>
      <c r="J981" s="76" t="s">
        <v>24</v>
      </c>
      <c r="K981" s="75" t="s">
        <v>1984</v>
      </c>
      <c r="L981" s="75" t="s">
        <v>24</v>
      </c>
      <c r="M981" s="77">
        <v>160</v>
      </c>
      <c r="N981" s="78">
        <v>160</v>
      </c>
      <c r="O981" s="79">
        <v>32</v>
      </c>
      <c r="P981" s="80">
        <f t="shared" si="153"/>
        <v>-128</v>
      </c>
      <c r="Q981" s="81">
        <f t="shared" si="152"/>
        <v>20</v>
      </c>
    </row>
    <row r="982" spans="1:17" s="1" customFormat="1" ht="27" outlineLevel="1" x14ac:dyDescent="0.25">
      <c r="A982" s="111">
        <f t="shared" si="146"/>
        <v>979</v>
      </c>
      <c r="B982" s="82" t="s">
        <v>1985</v>
      </c>
      <c r="C982" s="76" t="s">
        <v>1958</v>
      </c>
      <c r="D982" s="76" t="s">
        <v>1967</v>
      </c>
      <c r="E982" s="76" t="s">
        <v>455</v>
      </c>
      <c r="F982" s="76" t="s">
        <v>452</v>
      </c>
      <c r="G982" s="76" t="s">
        <v>134</v>
      </c>
      <c r="H982" s="76"/>
      <c r="I982" s="76" t="s">
        <v>24</v>
      </c>
      <c r="J982" s="76" t="s">
        <v>24</v>
      </c>
      <c r="K982" s="75" t="s">
        <v>1986</v>
      </c>
      <c r="L982" s="75" t="s">
        <v>24</v>
      </c>
      <c r="M982" s="77">
        <v>60</v>
      </c>
      <c r="N982" s="78">
        <v>60</v>
      </c>
      <c r="O982" s="79">
        <v>0</v>
      </c>
      <c r="P982" s="80">
        <f t="shared" si="153"/>
        <v>-60</v>
      </c>
      <c r="Q982" s="81">
        <f t="shared" si="152"/>
        <v>0</v>
      </c>
    </row>
    <row r="983" spans="1:17" s="1" customFormat="1" ht="27" outlineLevel="1" x14ac:dyDescent="0.25">
      <c r="A983" s="111">
        <f t="shared" si="146"/>
        <v>980</v>
      </c>
      <c r="B983" s="82" t="s">
        <v>1987</v>
      </c>
      <c r="C983" s="76" t="s">
        <v>1958</v>
      </c>
      <c r="D983" s="76" t="s">
        <v>1967</v>
      </c>
      <c r="E983" s="76" t="s">
        <v>455</v>
      </c>
      <c r="F983" s="76" t="s">
        <v>452</v>
      </c>
      <c r="G983" s="76" t="s">
        <v>134</v>
      </c>
      <c r="H983" s="76"/>
      <c r="I983" s="76" t="s">
        <v>24</v>
      </c>
      <c r="J983" s="76" t="s">
        <v>24</v>
      </c>
      <c r="K983" s="75" t="s">
        <v>1988</v>
      </c>
      <c r="L983" s="75" t="s">
        <v>24</v>
      </c>
      <c r="M983" s="77">
        <v>30</v>
      </c>
      <c r="N983" s="78">
        <v>30</v>
      </c>
      <c r="O983" s="79">
        <v>0</v>
      </c>
      <c r="P983" s="80">
        <f t="shared" si="153"/>
        <v>-30</v>
      </c>
      <c r="Q983" s="81">
        <f t="shared" si="152"/>
        <v>0</v>
      </c>
    </row>
    <row r="984" spans="1:17" s="1" customFormat="1" ht="27" outlineLevel="1" x14ac:dyDescent="0.25">
      <c r="A984" s="111">
        <f t="shared" si="146"/>
        <v>981</v>
      </c>
      <c r="B984" s="82" t="s">
        <v>1989</v>
      </c>
      <c r="C984" s="76" t="s">
        <v>1958</v>
      </c>
      <c r="D984" s="76" t="s">
        <v>1967</v>
      </c>
      <c r="E984" s="76" t="s">
        <v>455</v>
      </c>
      <c r="F984" s="76" t="s">
        <v>452</v>
      </c>
      <c r="G984" s="76" t="s">
        <v>134</v>
      </c>
      <c r="H984" s="76"/>
      <c r="I984" s="76" t="s">
        <v>24</v>
      </c>
      <c r="J984" s="76" t="s">
        <v>24</v>
      </c>
      <c r="K984" s="75" t="s">
        <v>1990</v>
      </c>
      <c r="L984" s="75" t="s">
        <v>24</v>
      </c>
      <c r="M984" s="77">
        <v>20</v>
      </c>
      <c r="N984" s="78">
        <v>20</v>
      </c>
      <c r="O984" s="79">
        <v>0</v>
      </c>
      <c r="P984" s="80">
        <f t="shared" si="153"/>
        <v>-20</v>
      </c>
      <c r="Q984" s="81">
        <f t="shared" si="152"/>
        <v>0</v>
      </c>
    </row>
    <row r="985" spans="1:17" s="1" customFormat="1" ht="27" outlineLevel="1" x14ac:dyDescent="0.25">
      <c r="A985" s="111">
        <f t="shared" si="146"/>
        <v>982</v>
      </c>
      <c r="B985" s="82" t="s">
        <v>1991</v>
      </c>
      <c r="C985" s="76" t="s">
        <v>1958</v>
      </c>
      <c r="D985" s="76" t="s">
        <v>1967</v>
      </c>
      <c r="E985" s="76" t="s">
        <v>455</v>
      </c>
      <c r="F985" s="76" t="s">
        <v>452</v>
      </c>
      <c r="G985" s="76" t="s">
        <v>134</v>
      </c>
      <c r="H985" s="76"/>
      <c r="I985" s="76" t="s">
        <v>24</v>
      </c>
      <c r="J985" s="76" t="s">
        <v>24</v>
      </c>
      <c r="K985" s="75" t="s">
        <v>1992</v>
      </c>
      <c r="L985" s="75" t="s">
        <v>24</v>
      </c>
      <c r="M985" s="77">
        <v>30</v>
      </c>
      <c r="N985" s="78">
        <v>30</v>
      </c>
      <c r="O985" s="79">
        <v>0</v>
      </c>
      <c r="P985" s="80">
        <f t="shared" si="153"/>
        <v>-30</v>
      </c>
      <c r="Q985" s="81">
        <f t="shared" si="152"/>
        <v>0</v>
      </c>
    </row>
    <row r="986" spans="1:17" s="1" customFormat="1" ht="27" outlineLevel="1" x14ac:dyDescent="0.25">
      <c r="A986" s="111">
        <f t="shared" si="146"/>
        <v>983</v>
      </c>
      <c r="B986" s="82" t="s">
        <v>1993</v>
      </c>
      <c r="C986" s="76" t="s">
        <v>1958</v>
      </c>
      <c r="D986" s="76" t="s">
        <v>1967</v>
      </c>
      <c r="E986" s="76" t="s">
        <v>455</v>
      </c>
      <c r="F986" s="76" t="s">
        <v>452</v>
      </c>
      <c r="G986" s="76" t="s">
        <v>134</v>
      </c>
      <c r="H986" s="76"/>
      <c r="I986" s="76" t="s">
        <v>24</v>
      </c>
      <c r="J986" s="76" t="s">
        <v>24</v>
      </c>
      <c r="K986" s="75" t="s">
        <v>1994</v>
      </c>
      <c r="L986" s="75" t="s">
        <v>24</v>
      </c>
      <c r="M986" s="77">
        <v>100</v>
      </c>
      <c r="N986" s="78">
        <v>100</v>
      </c>
      <c r="O986" s="79">
        <v>0</v>
      </c>
      <c r="P986" s="80">
        <f t="shared" si="153"/>
        <v>-100</v>
      </c>
      <c r="Q986" s="81">
        <f t="shared" si="152"/>
        <v>0</v>
      </c>
    </row>
    <row r="987" spans="1:17" s="1" customFormat="1" ht="27" outlineLevel="1" x14ac:dyDescent="0.25">
      <c r="A987" s="111">
        <f t="shared" si="146"/>
        <v>984</v>
      </c>
      <c r="B987" s="82" t="s">
        <v>1995</v>
      </c>
      <c r="C987" s="76" t="s">
        <v>1958</v>
      </c>
      <c r="D987" s="76" t="s">
        <v>1967</v>
      </c>
      <c r="E987" s="76" t="s">
        <v>455</v>
      </c>
      <c r="F987" s="76" t="s">
        <v>452</v>
      </c>
      <c r="G987" s="76" t="s">
        <v>134</v>
      </c>
      <c r="H987" s="76"/>
      <c r="I987" s="76" t="s">
        <v>24</v>
      </c>
      <c r="J987" s="76" t="s">
        <v>24</v>
      </c>
      <c r="K987" s="75" t="s">
        <v>1996</v>
      </c>
      <c r="L987" s="75" t="s">
        <v>24</v>
      </c>
      <c r="M987" s="77">
        <v>30</v>
      </c>
      <c r="N987" s="78">
        <v>30</v>
      </c>
      <c r="O987" s="79">
        <v>0</v>
      </c>
      <c r="P987" s="80">
        <f t="shared" si="153"/>
        <v>-30</v>
      </c>
      <c r="Q987" s="81">
        <f t="shared" si="152"/>
        <v>0</v>
      </c>
    </row>
    <row r="988" spans="1:17" s="1" customFormat="1" ht="27" outlineLevel="1" x14ac:dyDescent="0.25">
      <c r="A988" s="111">
        <f t="shared" si="146"/>
        <v>985</v>
      </c>
      <c r="B988" s="82" t="s">
        <v>1997</v>
      </c>
      <c r="C988" s="76" t="s">
        <v>1958</v>
      </c>
      <c r="D988" s="76" t="s">
        <v>1967</v>
      </c>
      <c r="E988" s="76" t="s">
        <v>455</v>
      </c>
      <c r="F988" s="76" t="s">
        <v>452</v>
      </c>
      <c r="G988" s="76" t="s">
        <v>134</v>
      </c>
      <c r="H988" s="76"/>
      <c r="I988" s="76" t="s">
        <v>24</v>
      </c>
      <c r="J988" s="76" t="s">
        <v>24</v>
      </c>
      <c r="K988" s="75" t="s">
        <v>1998</v>
      </c>
      <c r="L988" s="75" t="s">
        <v>24</v>
      </c>
      <c r="M988" s="77">
        <v>100</v>
      </c>
      <c r="N988" s="78">
        <v>100</v>
      </c>
      <c r="O988" s="79">
        <v>0</v>
      </c>
      <c r="P988" s="80">
        <f t="shared" si="153"/>
        <v>-100</v>
      </c>
      <c r="Q988" s="81">
        <f t="shared" si="152"/>
        <v>0</v>
      </c>
    </row>
    <row r="989" spans="1:17" s="1" customFormat="1" ht="27" outlineLevel="1" x14ac:dyDescent="0.25">
      <c r="A989" s="111">
        <f t="shared" si="146"/>
        <v>986</v>
      </c>
      <c r="B989" s="82" t="s">
        <v>1999</v>
      </c>
      <c r="C989" s="76" t="s">
        <v>1958</v>
      </c>
      <c r="D989" s="76" t="s">
        <v>1967</v>
      </c>
      <c r="E989" s="76" t="s">
        <v>455</v>
      </c>
      <c r="F989" s="76" t="s">
        <v>452</v>
      </c>
      <c r="G989" s="76" t="s">
        <v>134</v>
      </c>
      <c r="H989" s="76"/>
      <c r="I989" s="76" t="s">
        <v>24</v>
      </c>
      <c r="J989" s="76" t="s">
        <v>24</v>
      </c>
      <c r="K989" s="75" t="s">
        <v>2000</v>
      </c>
      <c r="L989" s="75" t="s">
        <v>24</v>
      </c>
      <c r="M989" s="77">
        <v>3800</v>
      </c>
      <c r="N989" s="78">
        <v>3800</v>
      </c>
      <c r="O989" s="79">
        <v>756</v>
      </c>
      <c r="P989" s="80">
        <f t="shared" si="153"/>
        <v>-3044</v>
      </c>
      <c r="Q989" s="81">
        <f t="shared" si="152"/>
        <v>19.894736842105264</v>
      </c>
    </row>
    <row r="990" spans="1:17" s="1" customFormat="1" ht="13.5" outlineLevel="1" x14ac:dyDescent="0.25">
      <c r="A990" s="110">
        <f t="shared" si="146"/>
        <v>987</v>
      </c>
      <c r="B990" s="75" t="s">
        <v>2001</v>
      </c>
      <c r="C990" s="76" t="s">
        <v>1958</v>
      </c>
      <c r="D990" s="76" t="s">
        <v>1967</v>
      </c>
      <c r="E990" s="76" t="s">
        <v>455</v>
      </c>
      <c r="F990" s="76" t="s">
        <v>452</v>
      </c>
      <c r="G990" s="76" t="s">
        <v>134</v>
      </c>
      <c r="H990" s="76"/>
      <c r="I990" s="76" t="s">
        <v>24</v>
      </c>
      <c r="J990" s="76" t="s">
        <v>24</v>
      </c>
      <c r="K990" s="75" t="s">
        <v>2002</v>
      </c>
      <c r="L990" s="75" t="s">
        <v>24</v>
      </c>
      <c r="M990" s="77">
        <v>3800</v>
      </c>
      <c r="N990" s="78">
        <v>823</v>
      </c>
      <c r="O990" s="79">
        <v>0</v>
      </c>
      <c r="P990" s="80">
        <f t="shared" si="153"/>
        <v>-823</v>
      </c>
      <c r="Q990" s="81">
        <f t="shared" si="152"/>
        <v>0</v>
      </c>
    </row>
    <row r="991" spans="1:17" s="1" customFormat="1" ht="27" outlineLevel="1" x14ac:dyDescent="0.25">
      <c r="A991" s="111">
        <f t="shared" si="146"/>
        <v>988</v>
      </c>
      <c r="B991" s="82" t="s">
        <v>2003</v>
      </c>
      <c r="C991" s="76" t="s">
        <v>1958</v>
      </c>
      <c r="D991" s="76" t="s">
        <v>1967</v>
      </c>
      <c r="E991" s="76" t="s">
        <v>455</v>
      </c>
      <c r="F991" s="76" t="s">
        <v>452</v>
      </c>
      <c r="G991" s="76" t="s">
        <v>134</v>
      </c>
      <c r="H991" s="76"/>
      <c r="I991" s="76" t="s">
        <v>24</v>
      </c>
      <c r="J991" s="76" t="s">
        <v>24</v>
      </c>
      <c r="K991" s="75" t="s">
        <v>2004</v>
      </c>
      <c r="L991" s="75" t="s">
        <v>24</v>
      </c>
      <c r="M991" s="77">
        <v>50</v>
      </c>
      <c r="N991" s="78">
        <v>50</v>
      </c>
      <c r="O991" s="79">
        <v>0</v>
      </c>
      <c r="P991" s="80">
        <f t="shared" si="153"/>
        <v>-50</v>
      </c>
      <c r="Q991" s="81">
        <f t="shared" si="152"/>
        <v>0</v>
      </c>
    </row>
    <row r="992" spans="1:17" s="1" customFormat="1" ht="13.5" outlineLevel="1" x14ac:dyDescent="0.25">
      <c r="A992" s="110">
        <f t="shared" si="146"/>
        <v>989</v>
      </c>
      <c r="B992" s="75" t="s">
        <v>2005</v>
      </c>
      <c r="C992" s="76" t="s">
        <v>1958</v>
      </c>
      <c r="D992" s="76" t="s">
        <v>1967</v>
      </c>
      <c r="E992" s="76" t="s">
        <v>455</v>
      </c>
      <c r="F992" s="76" t="s">
        <v>452</v>
      </c>
      <c r="G992" s="76" t="s">
        <v>134</v>
      </c>
      <c r="H992" s="76"/>
      <c r="I992" s="76" t="s">
        <v>24</v>
      </c>
      <c r="J992" s="76" t="s">
        <v>24</v>
      </c>
      <c r="K992" s="75" t="s">
        <v>2006</v>
      </c>
      <c r="L992" s="75" t="s">
        <v>24</v>
      </c>
      <c r="M992" s="77">
        <v>100</v>
      </c>
      <c r="N992" s="78">
        <v>100</v>
      </c>
      <c r="O992" s="79">
        <v>0</v>
      </c>
      <c r="P992" s="80">
        <f t="shared" si="153"/>
        <v>-100</v>
      </c>
      <c r="Q992" s="81">
        <f t="shared" si="152"/>
        <v>0</v>
      </c>
    </row>
    <row r="993" spans="1:17" s="1" customFormat="1" ht="27" outlineLevel="1" x14ac:dyDescent="0.25">
      <c r="A993" s="111">
        <f t="shared" si="146"/>
        <v>990</v>
      </c>
      <c r="B993" s="82" t="s">
        <v>2007</v>
      </c>
      <c r="C993" s="76" t="s">
        <v>1958</v>
      </c>
      <c r="D993" s="76" t="s">
        <v>1967</v>
      </c>
      <c r="E993" s="76" t="s">
        <v>455</v>
      </c>
      <c r="F993" s="76" t="s">
        <v>452</v>
      </c>
      <c r="G993" s="76" t="s">
        <v>134</v>
      </c>
      <c r="H993" s="76"/>
      <c r="I993" s="76" t="s">
        <v>24</v>
      </c>
      <c r="J993" s="76" t="s">
        <v>24</v>
      </c>
      <c r="K993" s="75" t="s">
        <v>2008</v>
      </c>
      <c r="L993" s="75" t="s">
        <v>24</v>
      </c>
      <c r="M993" s="77">
        <v>50</v>
      </c>
      <c r="N993" s="78">
        <v>50</v>
      </c>
      <c r="O993" s="79">
        <v>0</v>
      </c>
      <c r="P993" s="80">
        <f t="shared" si="153"/>
        <v>-50</v>
      </c>
      <c r="Q993" s="81">
        <f t="shared" si="152"/>
        <v>0</v>
      </c>
    </row>
    <row r="994" spans="1:17" s="1" customFormat="1" ht="27" outlineLevel="1" x14ac:dyDescent="0.25">
      <c r="A994" s="111">
        <f t="shared" si="146"/>
        <v>991</v>
      </c>
      <c r="B994" s="82" t="s">
        <v>2009</v>
      </c>
      <c r="C994" s="76" t="s">
        <v>1958</v>
      </c>
      <c r="D994" s="76" t="s">
        <v>1967</v>
      </c>
      <c r="E994" s="76" t="s">
        <v>455</v>
      </c>
      <c r="F994" s="76" t="s">
        <v>452</v>
      </c>
      <c r="G994" s="76" t="s">
        <v>134</v>
      </c>
      <c r="H994" s="76"/>
      <c r="I994" s="76" t="s">
        <v>24</v>
      </c>
      <c r="J994" s="76" t="s">
        <v>24</v>
      </c>
      <c r="K994" s="75" t="s">
        <v>2010</v>
      </c>
      <c r="L994" s="75" t="s">
        <v>24</v>
      </c>
      <c r="M994" s="77">
        <v>50</v>
      </c>
      <c r="N994" s="78">
        <v>50</v>
      </c>
      <c r="O994" s="79">
        <v>0</v>
      </c>
      <c r="P994" s="80">
        <f t="shared" si="153"/>
        <v>-50</v>
      </c>
      <c r="Q994" s="81">
        <f t="shared" si="152"/>
        <v>0</v>
      </c>
    </row>
    <row r="995" spans="1:17" s="1" customFormat="1" ht="13.5" outlineLevel="1" x14ac:dyDescent="0.25">
      <c r="A995" s="110">
        <f t="shared" si="146"/>
        <v>992</v>
      </c>
      <c r="B995" s="75" t="s">
        <v>2011</v>
      </c>
      <c r="C995" s="76" t="s">
        <v>1958</v>
      </c>
      <c r="D995" s="76" t="s">
        <v>1967</v>
      </c>
      <c r="E995" s="76" t="s">
        <v>455</v>
      </c>
      <c r="F995" s="76" t="s">
        <v>452</v>
      </c>
      <c r="G995" s="76" t="s">
        <v>134</v>
      </c>
      <c r="H995" s="76"/>
      <c r="I995" s="76" t="s">
        <v>24</v>
      </c>
      <c r="J995" s="76" t="s">
        <v>24</v>
      </c>
      <c r="K995" s="75" t="s">
        <v>2012</v>
      </c>
      <c r="L995" s="75" t="s">
        <v>24</v>
      </c>
      <c r="M995" s="77">
        <v>10</v>
      </c>
      <c r="N995" s="78">
        <v>10</v>
      </c>
      <c r="O995" s="79">
        <v>0</v>
      </c>
      <c r="P995" s="80">
        <f t="shared" si="153"/>
        <v>-10</v>
      </c>
      <c r="Q995" s="81">
        <f t="shared" si="152"/>
        <v>0</v>
      </c>
    </row>
    <row r="996" spans="1:17" s="1" customFormat="1" ht="27" outlineLevel="1" x14ac:dyDescent="0.25">
      <c r="A996" s="111">
        <f t="shared" si="146"/>
        <v>993</v>
      </c>
      <c r="B996" s="82" t="s">
        <v>2013</v>
      </c>
      <c r="C996" s="76" t="s">
        <v>1958</v>
      </c>
      <c r="D996" s="76" t="s">
        <v>1967</v>
      </c>
      <c r="E996" s="76" t="s">
        <v>455</v>
      </c>
      <c r="F996" s="76" t="s">
        <v>452</v>
      </c>
      <c r="G996" s="76" t="s">
        <v>134</v>
      </c>
      <c r="H996" s="76"/>
      <c r="I996" s="76" t="s">
        <v>24</v>
      </c>
      <c r="J996" s="76" t="s">
        <v>24</v>
      </c>
      <c r="K996" s="75" t="s">
        <v>2014</v>
      </c>
      <c r="L996" s="75" t="s">
        <v>24</v>
      </c>
      <c r="M996" s="77">
        <v>20</v>
      </c>
      <c r="N996" s="78">
        <v>20</v>
      </c>
      <c r="O996" s="79">
        <v>0</v>
      </c>
      <c r="P996" s="80">
        <f t="shared" si="153"/>
        <v>-20</v>
      </c>
      <c r="Q996" s="81">
        <f t="shared" si="152"/>
        <v>0</v>
      </c>
    </row>
    <row r="997" spans="1:17" s="1" customFormat="1" ht="27" outlineLevel="1" x14ac:dyDescent="0.25">
      <c r="A997" s="111">
        <f t="shared" si="146"/>
        <v>994</v>
      </c>
      <c r="B997" s="82" t="s">
        <v>2015</v>
      </c>
      <c r="C997" s="76" t="s">
        <v>1958</v>
      </c>
      <c r="D997" s="76" t="s">
        <v>1967</v>
      </c>
      <c r="E997" s="76" t="s">
        <v>24</v>
      </c>
      <c r="F997" s="76" t="s">
        <v>784</v>
      </c>
      <c r="G997" s="76" t="s">
        <v>134</v>
      </c>
      <c r="H997" s="76"/>
      <c r="I997" s="76" t="s">
        <v>24</v>
      </c>
      <c r="J997" s="76" t="s">
        <v>24</v>
      </c>
      <c r="K997" s="75" t="s">
        <v>2016</v>
      </c>
      <c r="L997" s="75" t="s">
        <v>24</v>
      </c>
      <c r="M997" s="77">
        <v>1000</v>
      </c>
      <c r="N997" s="78">
        <v>1000</v>
      </c>
      <c r="O997" s="79">
        <v>11</v>
      </c>
      <c r="P997" s="80">
        <f t="shared" si="153"/>
        <v>-989</v>
      </c>
      <c r="Q997" s="81">
        <f t="shared" si="152"/>
        <v>1.0999999999999999</v>
      </c>
    </row>
    <row r="998" spans="1:17" s="1" customFormat="1" ht="13.5" outlineLevel="1" x14ac:dyDescent="0.25">
      <c r="A998" s="110">
        <f t="shared" si="146"/>
        <v>995</v>
      </c>
      <c r="B998" s="75" t="s">
        <v>2017</v>
      </c>
      <c r="C998" s="76" t="s">
        <v>1958</v>
      </c>
      <c r="D998" s="76" t="s">
        <v>1967</v>
      </c>
      <c r="E998" s="76" t="s">
        <v>24</v>
      </c>
      <c r="F998" s="76" t="s">
        <v>784</v>
      </c>
      <c r="G998" s="76" t="s">
        <v>134</v>
      </c>
      <c r="H998" s="76"/>
      <c r="I998" s="76" t="s">
        <v>24</v>
      </c>
      <c r="J998" s="76" t="s">
        <v>24</v>
      </c>
      <c r="K998" s="75" t="s">
        <v>2018</v>
      </c>
      <c r="L998" s="75" t="s">
        <v>24</v>
      </c>
      <c r="M998" s="77">
        <v>900</v>
      </c>
      <c r="N998" s="78">
        <v>900</v>
      </c>
      <c r="O998" s="79">
        <v>132</v>
      </c>
      <c r="P998" s="80">
        <f t="shared" si="153"/>
        <v>-768</v>
      </c>
      <c r="Q998" s="81">
        <f t="shared" si="152"/>
        <v>14.666666666666666</v>
      </c>
    </row>
    <row r="999" spans="1:17" s="1" customFormat="1" ht="13.5" outlineLevel="1" x14ac:dyDescent="0.25">
      <c r="A999" s="110">
        <f t="shared" si="146"/>
        <v>996</v>
      </c>
      <c r="B999" s="75" t="s">
        <v>2019</v>
      </c>
      <c r="C999" s="76" t="s">
        <v>1958</v>
      </c>
      <c r="D999" s="76" t="s">
        <v>1967</v>
      </c>
      <c r="E999" s="76" t="s">
        <v>24</v>
      </c>
      <c r="F999" s="76" t="s">
        <v>784</v>
      </c>
      <c r="G999" s="76" t="s">
        <v>134</v>
      </c>
      <c r="H999" s="76"/>
      <c r="I999" s="76" t="s">
        <v>24</v>
      </c>
      <c r="J999" s="76" t="s">
        <v>24</v>
      </c>
      <c r="K999" s="75" t="s">
        <v>2020</v>
      </c>
      <c r="L999" s="75" t="s">
        <v>24</v>
      </c>
      <c r="M999" s="77">
        <v>100</v>
      </c>
      <c r="N999" s="78">
        <v>100</v>
      </c>
      <c r="O999" s="79">
        <v>15</v>
      </c>
      <c r="P999" s="80">
        <f t="shared" si="153"/>
        <v>-85</v>
      </c>
      <c r="Q999" s="81">
        <f t="shared" si="152"/>
        <v>15</v>
      </c>
    </row>
    <row r="1000" spans="1:17" s="1" customFormat="1" ht="27" outlineLevel="1" x14ac:dyDescent="0.25">
      <c r="A1000" s="111">
        <f t="shared" si="146"/>
        <v>997</v>
      </c>
      <c r="B1000" s="82" t="s">
        <v>2021</v>
      </c>
      <c r="C1000" s="76" t="s">
        <v>1958</v>
      </c>
      <c r="D1000" s="76" t="s">
        <v>1967</v>
      </c>
      <c r="E1000" s="76" t="s">
        <v>159</v>
      </c>
      <c r="F1000" s="76" t="s">
        <v>145</v>
      </c>
      <c r="G1000" s="76" t="s">
        <v>134</v>
      </c>
      <c r="H1000" s="76"/>
      <c r="I1000" s="76" t="s">
        <v>24</v>
      </c>
      <c r="J1000" s="76" t="s">
        <v>24</v>
      </c>
      <c r="K1000" s="75" t="s">
        <v>2022</v>
      </c>
      <c r="L1000" s="75" t="s">
        <v>24</v>
      </c>
      <c r="M1000" s="77">
        <v>0</v>
      </c>
      <c r="N1000" s="78">
        <v>3200</v>
      </c>
      <c r="O1000" s="79">
        <v>3200</v>
      </c>
      <c r="P1000" s="80">
        <f t="shared" si="153"/>
        <v>0</v>
      </c>
      <c r="Q1000" s="81">
        <f t="shared" si="152"/>
        <v>100</v>
      </c>
    </row>
    <row r="1001" spans="1:17" s="1" customFormat="1" ht="27" outlineLevel="1" x14ac:dyDescent="0.25">
      <c r="A1001" s="111">
        <f t="shared" si="146"/>
        <v>998</v>
      </c>
      <c r="B1001" s="82" t="s">
        <v>2023</v>
      </c>
      <c r="C1001" s="76" t="s">
        <v>1958</v>
      </c>
      <c r="D1001" s="76" t="s">
        <v>1967</v>
      </c>
      <c r="E1001" s="76" t="s">
        <v>185</v>
      </c>
      <c r="F1001" s="76" t="s">
        <v>57</v>
      </c>
      <c r="G1001" s="76" t="s">
        <v>134</v>
      </c>
      <c r="H1001" s="76"/>
      <c r="I1001" s="76" t="s">
        <v>24</v>
      </c>
      <c r="J1001" s="76" t="s">
        <v>24</v>
      </c>
      <c r="K1001" s="75" t="s">
        <v>2024</v>
      </c>
      <c r="L1001" s="75" t="s">
        <v>24</v>
      </c>
      <c r="M1001" s="77">
        <v>20</v>
      </c>
      <c r="N1001" s="78">
        <v>20</v>
      </c>
      <c r="O1001" s="79">
        <v>0</v>
      </c>
      <c r="P1001" s="80">
        <f t="shared" si="153"/>
        <v>-20</v>
      </c>
      <c r="Q1001" s="81">
        <f t="shared" si="152"/>
        <v>0</v>
      </c>
    </row>
    <row r="1002" spans="1:17" s="1" customFormat="1" ht="40.5" outlineLevel="1" x14ac:dyDescent="0.25">
      <c r="A1002" s="111">
        <f t="shared" si="146"/>
        <v>999</v>
      </c>
      <c r="B1002" s="82" t="s">
        <v>2025</v>
      </c>
      <c r="C1002" s="76" t="s">
        <v>1958</v>
      </c>
      <c r="D1002" s="76" t="s">
        <v>1967</v>
      </c>
      <c r="E1002" s="76" t="s">
        <v>203</v>
      </c>
      <c r="F1002" s="76" t="s">
        <v>57</v>
      </c>
      <c r="G1002" s="76" t="s">
        <v>35</v>
      </c>
      <c r="H1002" s="76"/>
      <c r="I1002" s="76" t="s">
        <v>24</v>
      </c>
      <c r="J1002" s="76" t="s">
        <v>24</v>
      </c>
      <c r="K1002" s="75" t="s">
        <v>2026</v>
      </c>
      <c r="L1002" s="75" t="s">
        <v>24</v>
      </c>
      <c r="M1002" s="77">
        <v>0</v>
      </c>
      <c r="N1002" s="78">
        <v>50</v>
      </c>
      <c r="O1002" s="79">
        <v>50</v>
      </c>
      <c r="P1002" s="80">
        <f t="shared" si="153"/>
        <v>0</v>
      </c>
      <c r="Q1002" s="81">
        <f t="shared" si="152"/>
        <v>100</v>
      </c>
    </row>
    <row r="1003" spans="1:17" s="1" customFormat="1" ht="40.5" outlineLevel="1" x14ac:dyDescent="0.25">
      <c r="A1003" s="111">
        <f t="shared" si="146"/>
        <v>1000</v>
      </c>
      <c r="B1003" s="82" t="s">
        <v>2027</v>
      </c>
      <c r="C1003" s="76" t="s">
        <v>1958</v>
      </c>
      <c r="D1003" s="76" t="s">
        <v>1967</v>
      </c>
      <c r="E1003" s="76" t="s">
        <v>230</v>
      </c>
      <c r="F1003" s="76" t="s">
        <v>206</v>
      </c>
      <c r="G1003" s="76" t="s">
        <v>134</v>
      </c>
      <c r="H1003" s="76"/>
      <c r="I1003" s="76" t="s">
        <v>24</v>
      </c>
      <c r="J1003" s="76" t="s">
        <v>24</v>
      </c>
      <c r="K1003" s="75" t="s">
        <v>2028</v>
      </c>
      <c r="L1003" s="75" t="s">
        <v>24</v>
      </c>
      <c r="M1003" s="77">
        <v>0</v>
      </c>
      <c r="N1003" s="78">
        <v>10</v>
      </c>
      <c r="O1003" s="79">
        <v>10</v>
      </c>
      <c r="P1003" s="80">
        <f t="shared" si="153"/>
        <v>0</v>
      </c>
      <c r="Q1003" s="81">
        <f t="shared" si="152"/>
        <v>100</v>
      </c>
    </row>
    <row r="1004" spans="1:17" s="1" customFormat="1" ht="27" customHeight="1" outlineLevel="1" x14ac:dyDescent="0.25">
      <c r="A1004" s="111">
        <f t="shared" si="146"/>
        <v>1001</v>
      </c>
      <c r="B1004" s="82" t="s">
        <v>2029</v>
      </c>
      <c r="C1004" s="76" t="s">
        <v>1958</v>
      </c>
      <c r="D1004" s="76" t="s">
        <v>1967</v>
      </c>
      <c r="E1004" s="76" t="s">
        <v>246</v>
      </c>
      <c r="F1004" s="76" t="s">
        <v>244</v>
      </c>
      <c r="G1004" s="76" t="s">
        <v>29</v>
      </c>
      <c r="H1004" s="76"/>
      <c r="I1004" s="76" t="s">
        <v>24</v>
      </c>
      <c r="J1004" s="76" t="s">
        <v>24</v>
      </c>
      <c r="K1004" s="75" t="s">
        <v>2030</v>
      </c>
      <c r="L1004" s="75" t="s">
        <v>24</v>
      </c>
      <c r="M1004" s="77">
        <v>0</v>
      </c>
      <c r="N1004" s="78">
        <v>7655</v>
      </c>
      <c r="O1004" s="79">
        <v>7655</v>
      </c>
      <c r="P1004" s="80">
        <f t="shared" si="153"/>
        <v>0</v>
      </c>
      <c r="Q1004" s="81">
        <f t="shared" si="152"/>
        <v>100</v>
      </c>
    </row>
    <row r="1005" spans="1:17" s="1" customFormat="1" ht="27" customHeight="1" outlineLevel="1" x14ac:dyDescent="0.25">
      <c r="A1005" s="111">
        <f t="shared" si="146"/>
        <v>1002</v>
      </c>
      <c r="B1005" s="82" t="s">
        <v>2031</v>
      </c>
      <c r="C1005" s="76" t="s">
        <v>1958</v>
      </c>
      <c r="D1005" s="76" t="s">
        <v>1967</v>
      </c>
      <c r="E1005" s="76" t="s">
        <v>246</v>
      </c>
      <c r="F1005" s="76" t="s">
        <v>244</v>
      </c>
      <c r="G1005" s="76" t="s">
        <v>134</v>
      </c>
      <c r="H1005" s="76"/>
      <c r="I1005" s="76" t="s">
        <v>24</v>
      </c>
      <c r="J1005" s="76" t="s">
        <v>24</v>
      </c>
      <c r="K1005" s="75" t="s">
        <v>2030</v>
      </c>
      <c r="L1005" s="75" t="s">
        <v>24</v>
      </c>
      <c r="M1005" s="77">
        <v>0</v>
      </c>
      <c r="N1005" s="78">
        <v>3127</v>
      </c>
      <c r="O1005" s="79">
        <v>3127</v>
      </c>
      <c r="P1005" s="80">
        <f t="shared" si="153"/>
        <v>0</v>
      </c>
      <c r="Q1005" s="81">
        <f t="shared" si="152"/>
        <v>100</v>
      </c>
    </row>
    <row r="1006" spans="1:17" s="1" customFormat="1" ht="27" outlineLevel="1" x14ac:dyDescent="0.25">
      <c r="A1006" s="111">
        <f t="shared" si="146"/>
        <v>1003</v>
      </c>
      <c r="B1006" s="82" t="s">
        <v>2032</v>
      </c>
      <c r="C1006" s="76" t="s">
        <v>1958</v>
      </c>
      <c r="D1006" s="76" t="s">
        <v>1967</v>
      </c>
      <c r="E1006" s="76" t="s">
        <v>24</v>
      </c>
      <c r="F1006" s="76" t="s">
        <v>61</v>
      </c>
      <c r="G1006" s="76" t="s">
        <v>466</v>
      </c>
      <c r="H1006" s="76"/>
      <c r="I1006" s="76" t="s">
        <v>24</v>
      </c>
      <c r="J1006" s="76" t="s">
        <v>24</v>
      </c>
      <c r="K1006" s="75"/>
      <c r="L1006" s="75" t="s">
        <v>24</v>
      </c>
      <c r="M1006" s="77">
        <v>0</v>
      </c>
      <c r="N1006" s="78">
        <v>100000</v>
      </c>
      <c r="O1006" s="79">
        <v>0</v>
      </c>
      <c r="P1006" s="80">
        <f t="shared" si="153"/>
        <v>-100000</v>
      </c>
      <c r="Q1006" s="81">
        <f t="shared" si="152"/>
        <v>0</v>
      </c>
    </row>
    <row r="1007" spans="1:17" s="1" customFormat="1" ht="27" outlineLevel="1" x14ac:dyDescent="0.25">
      <c r="A1007" s="111">
        <f t="shared" si="146"/>
        <v>1004</v>
      </c>
      <c r="B1007" s="82" t="s">
        <v>2033</v>
      </c>
      <c r="C1007" s="76" t="s">
        <v>1958</v>
      </c>
      <c r="D1007" s="76" t="s">
        <v>1967</v>
      </c>
      <c r="E1007" s="76" t="s">
        <v>24</v>
      </c>
      <c r="F1007" s="76" t="s">
        <v>437</v>
      </c>
      <c r="G1007" s="76" t="s">
        <v>134</v>
      </c>
      <c r="H1007" s="76"/>
      <c r="I1007" s="76" t="s">
        <v>24</v>
      </c>
      <c r="J1007" s="76" t="s">
        <v>24</v>
      </c>
      <c r="K1007" s="75"/>
      <c r="L1007" s="75" t="s">
        <v>24</v>
      </c>
      <c r="M1007" s="77">
        <v>0</v>
      </c>
      <c r="N1007" s="78">
        <v>5540</v>
      </c>
      <c r="O1007" s="79">
        <v>5540</v>
      </c>
      <c r="P1007" s="80">
        <f t="shared" si="153"/>
        <v>0</v>
      </c>
      <c r="Q1007" s="81">
        <f t="shared" si="152"/>
        <v>100</v>
      </c>
    </row>
    <row r="1008" spans="1:17" s="1" customFormat="1" ht="13.5" outlineLevel="1" x14ac:dyDescent="0.25">
      <c r="A1008" s="110">
        <f t="shared" si="146"/>
        <v>1005</v>
      </c>
      <c r="B1008" s="75" t="s">
        <v>2034</v>
      </c>
      <c r="C1008" s="76" t="s">
        <v>1958</v>
      </c>
      <c r="D1008" s="76" t="s">
        <v>1967</v>
      </c>
      <c r="E1008" s="76" t="s">
        <v>24</v>
      </c>
      <c r="F1008" s="76" t="s">
        <v>106</v>
      </c>
      <c r="G1008" s="76" t="s">
        <v>466</v>
      </c>
      <c r="H1008" s="76"/>
      <c r="I1008" s="76" t="s">
        <v>24</v>
      </c>
      <c r="J1008" s="76" t="s">
        <v>24</v>
      </c>
      <c r="K1008" s="75"/>
      <c r="L1008" s="75" t="s">
        <v>24</v>
      </c>
      <c r="M1008" s="77">
        <v>24750</v>
      </c>
      <c r="N1008" s="78">
        <v>282</v>
      </c>
      <c r="O1008" s="79">
        <v>0</v>
      </c>
      <c r="P1008" s="80">
        <f t="shared" si="153"/>
        <v>-282</v>
      </c>
      <c r="Q1008" s="81">
        <f t="shared" si="152"/>
        <v>0</v>
      </c>
    </row>
    <row r="1009" spans="1:18" s="1" customFormat="1" ht="27" outlineLevel="1" x14ac:dyDescent="0.25">
      <c r="A1009" s="111">
        <f t="shared" si="146"/>
        <v>1006</v>
      </c>
      <c r="B1009" s="82" t="s">
        <v>2035</v>
      </c>
      <c r="C1009" s="76" t="s">
        <v>1958</v>
      </c>
      <c r="D1009" s="76" t="s">
        <v>1967</v>
      </c>
      <c r="E1009" s="76"/>
      <c r="F1009" s="76" t="s">
        <v>106</v>
      </c>
      <c r="G1009" s="76" t="s">
        <v>29</v>
      </c>
      <c r="H1009" s="76"/>
      <c r="I1009" s="76" t="s">
        <v>24</v>
      </c>
      <c r="J1009" s="76" t="s">
        <v>24</v>
      </c>
      <c r="K1009" s="75"/>
      <c r="L1009" s="75" t="s">
        <v>24</v>
      </c>
      <c r="M1009" s="77">
        <v>0</v>
      </c>
      <c r="N1009" s="78">
        <v>17820</v>
      </c>
      <c r="O1009" s="79">
        <v>17820</v>
      </c>
      <c r="P1009" s="80">
        <f t="shared" si="153"/>
        <v>0</v>
      </c>
      <c r="Q1009" s="81">
        <f t="shared" si="152"/>
        <v>100</v>
      </c>
    </row>
    <row r="1010" spans="1:18" s="1" customFormat="1" ht="27" outlineLevel="1" x14ac:dyDescent="0.25">
      <c r="A1010" s="111">
        <f t="shared" si="146"/>
        <v>1007</v>
      </c>
      <c r="B1010" s="82" t="s">
        <v>2036</v>
      </c>
      <c r="C1010" s="76" t="s">
        <v>1958</v>
      </c>
      <c r="D1010" s="76" t="s">
        <v>1967</v>
      </c>
      <c r="E1010" s="76"/>
      <c r="F1010" s="76" t="s">
        <v>106</v>
      </c>
      <c r="G1010" s="76" t="s">
        <v>134</v>
      </c>
      <c r="H1010" s="76"/>
      <c r="I1010" s="76" t="s">
        <v>24</v>
      </c>
      <c r="J1010" s="76" t="s">
        <v>24</v>
      </c>
      <c r="K1010" s="75"/>
      <c r="L1010" s="75" t="s">
        <v>24</v>
      </c>
      <c r="M1010" s="77">
        <v>0</v>
      </c>
      <c r="N1010" s="78">
        <v>4180</v>
      </c>
      <c r="O1010" s="79">
        <v>4180</v>
      </c>
      <c r="P1010" s="80">
        <f t="shared" si="153"/>
        <v>0</v>
      </c>
      <c r="Q1010" s="81">
        <f t="shared" si="152"/>
        <v>100</v>
      </c>
    </row>
    <row r="1011" spans="1:18" s="1" customFormat="1" ht="27" outlineLevel="1" x14ac:dyDescent="0.25">
      <c r="A1011" s="111">
        <f t="shared" si="146"/>
        <v>1008</v>
      </c>
      <c r="B1011" s="82" t="s">
        <v>2037</v>
      </c>
      <c r="C1011" s="76" t="s">
        <v>1958</v>
      </c>
      <c r="D1011" s="76" t="s">
        <v>1967</v>
      </c>
      <c r="E1011" s="76" t="s">
        <v>129</v>
      </c>
      <c r="F1011" s="76" t="s">
        <v>326</v>
      </c>
      <c r="G1011" s="76" t="s">
        <v>29</v>
      </c>
      <c r="H1011" s="76"/>
      <c r="I1011" s="76" t="s">
        <v>24</v>
      </c>
      <c r="J1011" s="76" t="s">
        <v>24</v>
      </c>
      <c r="K1011" s="75" t="s">
        <v>2038</v>
      </c>
      <c r="L1011" s="75" t="s">
        <v>24</v>
      </c>
      <c r="M1011" s="77">
        <v>0</v>
      </c>
      <c r="N1011" s="78">
        <v>16849</v>
      </c>
      <c r="O1011" s="79">
        <v>16849</v>
      </c>
      <c r="P1011" s="80">
        <f t="shared" si="153"/>
        <v>0</v>
      </c>
      <c r="Q1011" s="81">
        <f t="shared" si="152"/>
        <v>100</v>
      </c>
    </row>
    <row r="1012" spans="1:18" s="1" customFormat="1" ht="27" outlineLevel="1" x14ac:dyDescent="0.25">
      <c r="A1012" s="111">
        <f t="shared" ref="A1012:A1075" si="154">1+A1011</f>
        <v>1009</v>
      </c>
      <c r="B1012" s="82" t="s">
        <v>2039</v>
      </c>
      <c r="C1012" s="76" t="s">
        <v>1958</v>
      </c>
      <c r="D1012" s="76" t="s">
        <v>1967</v>
      </c>
      <c r="E1012" s="76" t="s">
        <v>129</v>
      </c>
      <c r="F1012" s="76" t="s">
        <v>326</v>
      </c>
      <c r="G1012" s="76" t="s">
        <v>134</v>
      </c>
      <c r="H1012" s="76"/>
      <c r="I1012" s="76" t="s">
        <v>24</v>
      </c>
      <c r="J1012" s="76" t="s">
        <v>24</v>
      </c>
      <c r="K1012" s="75" t="s">
        <v>2038</v>
      </c>
      <c r="L1012" s="75" t="s">
        <v>24</v>
      </c>
      <c r="M1012" s="77">
        <v>0</v>
      </c>
      <c r="N1012" s="78">
        <v>725</v>
      </c>
      <c r="O1012" s="79">
        <v>725</v>
      </c>
      <c r="P1012" s="80">
        <f t="shared" si="153"/>
        <v>0</v>
      </c>
      <c r="Q1012" s="81">
        <f t="shared" si="152"/>
        <v>100</v>
      </c>
    </row>
    <row r="1013" spans="1:18" s="1" customFormat="1" ht="13.5" outlineLevel="1" x14ac:dyDescent="0.25">
      <c r="A1013" s="110">
        <f t="shared" si="154"/>
        <v>1010</v>
      </c>
      <c r="B1013" s="75" t="s">
        <v>2040</v>
      </c>
      <c r="C1013" s="76" t="s">
        <v>1958</v>
      </c>
      <c r="D1013" s="76" t="s">
        <v>1967</v>
      </c>
      <c r="E1013" s="76" t="s">
        <v>387</v>
      </c>
      <c r="F1013" s="76" t="s">
        <v>91</v>
      </c>
      <c r="G1013" s="76" t="s">
        <v>134</v>
      </c>
      <c r="H1013" s="76"/>
      <c r="I1013" s="76" t="s">
        <v>24</v>
      </c>
      <c r="J1013" s="76" t="s">
        <v>24</v>
      </c>
      <c r="K1013" s="75" t="s">
        <v>2041</v>
      </c>
      <c r="L1013" s="75" t="s">
        <v>24</v>
      </c>
      <c r="M1013" s="77">
        <v>0</v>
      </c>
      <c r="N1013" s="78">
        <v>4000</v>
      </c>
      <c r="O1013" s="79">
        <v>4000</v>
      </c>
      <c r="P1013" s="80">
        <f t="shared" si="153"/>
        <v>0</v>
      </c>
      <c r="Q1013" s="81">
        <f t="shared" si="152"/>
        <v>100</v>
      </c>
    </row>
    <row r="1014" spans="1:18" s="40" customFormat="1" ht="13.5" x14ac:dyDescent="0.25">
      <c r="A1014" s="122">
        <f t="shared" si="154"/>
        <v>1011</v>
      </c>
      <c r="B1014" s="84" t="s">
        <v>2042</v>
      </c>
      <c r="C1014" s="85"/>
      <c r="D1014" s="85" t="s">
        <v>2043</v>
      </c>
      <c r="E1014" s="85"/>
      <c r="F1014" s="85"/>
      <c r="G1014" s="85"/>
      <c r="H1014" s="85"/>
      <c r="I1014" s="85"/>
      <c r="J1014" s="85"/>
      <c r="K1014" s="86"/>
      <c r="L1014" s="86"/>
      <c r="M1014" s="87">
        <f>SUM(M1015:M1093)</f>
        <v>389900</v>
      </c>
      <c r="N1014" s="87">
        <f t="shared" ref="N1014:P1014" si="155">SUM(N1015:N1093)</f>
        <v>643029</v>
      </c>
      <c r="O1014" s="87">
        <f t="shared" si="155"/>
        <v>487110</v>
      </c>
      <c r="P1014" s="46">
        <f t="shared" si="155"/>
        <v>-155919</v>
      </c>
      <c r="Q1014" s="44">
        <f t="shared" si="152"/>
        <v>75.75241552091741</v>
      </c>
      <c r="R1014" s="39"/>
    </row>
    <row r="1015" spans="1:18" s="1" customFormat="1" ht="27" outlineLevel="1" x14ac:dyDescent="0.25">
      <c r="A1015" s="111">
        <f t="shared" si="154"/>
        <v>1012</v>
      </c>
      <c r="B1015" s="82" t="s">
        <v>2044</v>
      </c>
      <c r="C1015" s="76" t="s">
        <v>1958</v>
      </c>
      <c r="D1015" s="76" t="s">
        <v>2043</v>
      </c>
      <c r="E1015" s="76" t="s">
        <v>2045</v>
      </c>
      <c r="F1015" s="76" t="s">
        <v>139</v>
      </c>
      <c r="G1015" s="76" t="s">
        <v>29</v>
      </c>
      <c r="H1015" s="76"/>
      <c r="I1015" s="76" t="s">
        <v>24</v>
      </c>
      <c r="J1015" s="76" t="s">
        <v>24</v>
      </c>
      <c r="K1015" s="75" t="s">
        <v>2046</v>
      </c>
      <c r="L1015" s="75" t="s">
        <v>24</v>
      </c>
      <c r="M1015" s="77">
        <v>0</v>
      </c>
      <c r="N1015" s="78">
        <v>500</v>
      </c>
      <c r="O1015" s="79">
        <v>0</v>
      </c>
      <c r="P1015" s="80">
        <f t="shared" ref="P1015:P1078" si="156">O1015-N1015</f>
        <v>-500</v>
      </c>
      <c r="Q1015" s="81">
        <f t="shared" si="152"/>
        <v>0</v>
      </c>
    </row>
    <row r="1016" spans="1:18" s="1" customFormat="1" ht="27" outlineLevel="1" x14ac:dyDescent="0.25">
      <c r="A1016" s="111">
        <f t="shared" si="154"/>
        <v>1013</v>
      </c>
      <c r="B1016" s="82" t="s">
        <v>2047</v>
      </c>
      <c r="C1016" s="76" t="s">
        <v>1958</v>
      </c>
      <c r="D1016" s="76" t="s">
        <v>2043</v>
      </c>
      <c r="E1016" s="76" t="s">
        <v>2048</v>
      </c>
      <c r="F1016" s="76" t="s">
        <v>139</v>
      </c>
      <c r="G1016" s="76" t="s">
        <v>29</v>
      </c>
      <c r="H1016" s="76"/>
      <c r="I1016" s="76" t="s">
        <v>24</v>
      </c>
      <c r="J1016" s="76" t="s">
        <v>24</v>
      </c>
      <c r="K1016" s="75" t="s">
        <v>2049</v>
      </c>
      <c r="L1016" s="75" t="s">
        <v>24</v>
      </c>
      <c r="M1016" s="77">
        <v>5000</v>
      </c>
      <c r="N1016" s="78">
        <v>8869</v>
      </c>
      <c r="O1016" s="79">
        <v>38</v>
      </c>
      <c r="P1016" s="80">
        <f t="shared" si="156"/>
        <v>-8831</v>
      </c>
      <c r="Q1016" s="81">
        <f t="shared" si="152"/>
        <v>0.42845867628819484</v>
      </c>
    </row>
    <row r="1017" spans="1:18" s="1" customFormat="1" ht="27" outlineLevel="1" x14ac:dyDescent="0.25">
      <c r="A1017" s="111">
        <f t="shared" si="154"/>
        <v>1014</v>
      </c>
      <c r="B1017" s="82" t="s">
        <v>2050</v>
      </c>
      <c r="C1017" s="76" t="s">
        <v>1958</v>
      </c>
      <c r="D1017" s="76" t="s">
        <v>2043</v>
      </c>
      <c r="E1017" s="76" t="s">
        <v>2051</v>
      </c>
      <c r="F1017" s="76" t="s">
        <v>139</v>
      </c>
      <c r="G1017" s="76" t="s">
        <v>29</v>
      </c>
      <c r="H1017" s="76"/>
      <c r="I1017" s="76" t="s">
        <v>24</v>
      </c>
      <c r="J1017" s="76" t="s">
        <v>24</v>
      </c>
      <c r="K1017" s="75" t="s">
        <v>2052</v>
      </c>
      <c r="L1017" s="75" t="s">
        <v>24</v>
      </c>
      <c r="M1017" s="77">
        <v>20000</v>
      </c>
      <c r="N1017" s="78">
        <v>18474</v>
      </c>
      <c r="O1017" s="79">
        <v>9555</v>
      </c>
      <c r="P1017" s="80">
        <f t="shared" si="156"/>
        <v>-8919</v>
      </c>
      <c r="Q1017" s="81">
        <f t="shared" si="152"/>
        <v>51.721338096784677</v>
      </c>
    </row>
    <row r="1018" spans="1:18" s="1" customFormat="1" ht="27" outlineLevel="1" x14ac:dyDescent="0.25">
      <c r="A1018" s="111">
        <f t="shared" si="154"/>
        <v>1015</v>
      </c>
      <c r="B1018" s="82" t="s">
        <v>2053</v>
      </c>
      <c r="C1018" s="76" t="s">
        <v>1958</v>
      </c>
      <c r="D1018" s="76" t="s">
        <v>2043</v>
      </c>
      <c r="E1018" s="76" t="s">
        <v>2054</v>
      </c>
      <c r="F1018" s="76" t="s">
        <v>139</v>
      </c>
      <c r="G1018" s="76" t="s">
        <v>29</v>
      </c>
      <c r="H1018" s="76"/>
      <c r="I1018" s="76" t="s">
        <v>24</v>
      </c>
      <c r="J1018" s="76" t="s">
        <v>24</v>
      </c>
      <c r="K1018" s="75" t="s">
        <v>2055</v>
      </c>
      <c r="L1018" s="75" t="s">
        <v>24</v>
      </c>
      <c r="M1018" s="77">
        <v>0</v>
      </c>
      <c r="N1018" s="78">
        <v>2920</v>
      </c>
      <c r="O1018" s="79">
        <v>0</v>
      </c>
      <c r="P1018" s="80">
        <f t="shared" si="156"/>
        <v>-2920</v>
      </c>
      <c r="Q1018" s="81">
        <f t="shared" si="152"/>
        <v>0</v>
      </c>
    </row>
    <row r="1019" spans="1:18" s="1" customFormat="1" ht="27" outlineLevel="1" x14ac:dyDescent="0.25">
      <c r="A1019" s="111">
        <f t="shared" si="154"/>
        <v>1016</v>
      </c>
      <c r="B1019" s="82" t="s">
        <v>2056</v>
      </c>
      <c r="C1019" s="76" t="s">
        <v>1958</v>
      </c>
      <c r="D1019" s="76" t="s">
        <v>2043</v>
      </c>
      <c r="E1019" s="76" t="s">
        <v>142</v>
      </c>
      <c r="F1019" s="76" t="s">
        <v>139</v>
      </c>
      <c r="G1019" s="76" t="s">
        <v>29</v>
      </c>
      <c r="H1019" s="76"/>
      <c r="I1019" s="76" t="s">
        <v>24</v>
      </c>
      <c r="J1019" s="76" t="s">
        <v>24</v>
      </c>
      <c r="K1019" s="75" t="s">
        <v>2057</v>
      </c>
      <c r="L1019" s="75" t="s">
        <v>24</v>
      </c>
      <c r="M1019" s="77">
        <v>0</v>
      </c>
      <c r="N1019" s="78">
        <v>500</v>
      </c>
      <c r="O1019" s="79">
        <v>0</v>
      </c>
      <c r="P1019" s="80">
        <f t="shared" si="156"/>
        <v>-500</v>
      </c>
      <c r="Q1019" s="81">
        <f t="shared" si="152"/>
        <v>0</v>
      </c>
    </row>
    <row r="1020" spans="1:18" s="1" customFormat="1" ht="27" outlineLevel="1" x14ac:dyDescent="0.25">
      <c r="A1020" s="111">
        <f t="shared" si="154"/>
        <v>1017</v>
      </c>
      <c r="B1020" s="82" t="s">
        <v>2058</v>
      </c>
      <c r="C1020" s="76" t="s">
        <v>1958</v>
      </c>
      <c r="D1020" s="76" t="s">
        <v>2043</v>
      </c>
      <c r="E1020" s="76" t="s">
        <v>144</v>
      </c>
      <c r="F1020" s="76" t="s">
        <v>145</v>
      </c>
      <c r="G1020" s="76" t="s">
        <v>29</v>
      </c>
      <c r="H1020" s="76"/>
      <c r="I1020" s="76" t="s">
        <v>24</v>
      </c>
      <c r="J1020" s="76" t="s">
        <v>24</v>
      </c>
      <c r="K1020" s="75" t="s">
        <v>2059</v>
      </c>
      <c r="L1020" s="75" t="s">
        <v>24</v>
      </c>
      <c r="M1020" s="77">
        <v>0</v>
      </c>
      <c r="N1020" s="78">
        <v>675</v>
      </c>
      <c r="O1020" s="79">
        <v>157</v>
      </c>
      <c r="P1020" s="80">
        <f t="shared" si="156"/>
        <v>-518</v>
      </c>
      <c r="Q1020" s="81">
        <f t="shared" si="152"/>
        <v>23.25925925925926</v>
      </c>
    </row>
    <row r="1021" spans="1:18" s="1" customFormat="1" ht="13.5" outlineLevel="1" x14ac:dyDescent="0.25">
      <c r="A1021" s="110">
        <f t="shared" si="154"/>
        <v>1018</v>
      </c>
      <c r="B1021" s="75" t="s">
        <v>2060</v>
      </c>
      <c r="C1021" s="76" t="s">
        <v>1958</v>
      </c>
      <c r="D1021" s="76" t="s">
        <v>2043</v>
      </c>
      <c r="E1021" s="76" t="s">
        <v>151</v>
      </c>
      <c r="F1021" s="76" t="s">
        <v>145</v>
      </c>
      <c r="G1021" s="76" t="s">
        <v>29</v>
      </c>
      <c r="H1021" s="76"/>
      <c r="I1021" s="76" t="s">
        <v>24</v>
      </c>
      <c r="J1021" s="76" t="s">
        <v>24</v>
      </c>
      <c r="K1021" s="75" t="s">
        <v>2061</v>
      </c>
      <c r="L1021" s="75" t="s">
        <v>24</v>
      </c>
      <c r="M1021" s="77">
        <v>20000</v>
      </c>
      <c r="N1021" s="78">
        <v>21177</v>
      </c>
      <c r="O1021" s="79">
        <v>10934</v>
      </c>
      <c r="P1021" s="80">
        <f t="shared" si="156"/>
        <v>-10243</v>
      </c>
      <c r="Q1021" s="81">
        <f t="shared" si="152"/>
        <v>51.631486990603015</v>
      </c>
    </row>
    <row r="1022" spans="1:18" s="1" customFormat="1" ht="27" outlineLevel="1" x14ac:dyDescent="0.25">
      <c r="A1022" s="111">
        <f t="shared" si="154"/>
        <v>1019</v>
      </c>
      <c r="B1022" s="82" t="s">
        <v>2062</v>
      </c>
      <c r="C1022" s="76" t="s">
        <v>1958</v>
      </c>
      <c r="D1022" s="76" t="s">
        <v>2043</v>
      </c>
      <c r="E1022" s="76" t="s">
        <v>151</v>
      </c>
      <c r="F1022" s="76" t="s">
        <v>145</v>
      </c>
      <c r="G1022" s="76" t="s">
        <v>29</v>
      </c>
      <c r="H1022" s="76"/>
      <c r="I1022" s="76" t="s">
        <v>24</v>
      </c>
      <c r="J1022" s="76" t="s">
        <v>24</v>
      </c>
      <c r="K1022" s="75" t="s">
        <v>2063</v>
      </c>
      <c r="L1022" s="75" t="s">
        <v>24</v>
      </c>
      <c r="M1022" s="77">
        <v>0</v>
      </c>
      <c r="N1022" s="78">
        <v>1498</v>
      </c>
      <c r="O1022" s="79">
        <v>381</v>
      </c>
      <c r="P1022" s="80">
        <f t="shared" si="156"/>
        <v>-1117</v>
      </c>
      <c r="Q1022" s="81">
        <f t="shared" si="152"/>
        <v>25.433911882510014</v>
      </c>
    </row>
    <row r="1023" spans="1:18" s="1" customFormat="1" ht="26.25" customHeight="1" outlineLevel="1" x14ac:dyDescent="0.25">
      <c r="A1023" s="111">
        <f t="shared" si="154"/>
        <v>1020</v>
      </c>
      <c r="B1023" s="82" t="s">
        <v>2064</v>
      </c>
      <c r="C1023" s="76" t="s">
        <v>1958</v>
      </c>
      <c r="D1023" s="76" t="s">
        <v>2043</v>
      </c>
      <c r="E1023" s="76" t="s">
        <v>155</v>
      </c>
      <c r="F1023" s="76" t="s">
        <v>145</v>
      </c>
      <c r="G1023" s="76" t="s">
        <v>29</v>
      </c>
      <c r="H1023" s="76"/>
      <c r="I1023" s="76" t="s">
        <v>24</v>
      </c>
      <c r="J1023" s="76" t="s">
        <v>24</v>
      </c>
      <c r="K1023" s="75" t="s">
        <v>2065</v>
      </c>
      <c r="L1023" s="75" t="s">
        <v>24</v>
      </c>
      <c r="M1023" s="77">
        <v>3000</v>
      </c>
      <c r="N1023" s="78">
        <v>3000</v>
      </c>
      <c r="O1023" s="79">
        <v>219</v>
      </c>
      <c r="P1023" s="80">
        <f t="shared" si="156"/>
        <v>-2781</v>
      </c>
      <c r="Q1023" s="81">
        <f t="shared" si="152"/>
        <v>7.3</v>
      </c>
    </row>
    <row r="1024" spans="1:18" s="1" customFormat="1" ht="27" outlineLevel="1" x14ac:dyDescent="0.25">
      <c r="A1024" s="111">
        <f t="shared" si="154"/>
        <v>1021</v>
      </c>
      <c r="B1024" s="82" t="s">
        <v>2066</v>
      </c>
      <c r="C1024" s="76" t="s">
        <v>1958</v>
      </c>
      <c r="D1024" s="76" t="s">
        <v>2043</v>
      </c>
      <c r="E1024" s="76" t="s">
        <v>2067</v>
      </c>
      <c r="F1024" s="76" t="s">
        <v>145</v>
      </c>
      <c r="G1024" s="76" t="s">
        <v>29</v>
      </c>
      <c r="H1024" s="76"/>
      <c r="I1024" s="76" t="s">
        <v>24</v>
      </c>
      <c r="J1024" s="76" t="s">
        <v>24</v>
      </c>
      <c r="K1024" s="75" t="s">
        <v>2068</v>
      </c>
      <c r="L1024" s="75" t="s">
        <v>24</v>
      </c>
      <c r="M1024" s="77">
        <v>56000</v>
      </c>
      <c r="N1024" s="78">
        <v>40610</v>
      </c>
      <c r="O1024" s="79">
        <v>19268</v>
      </c>
      <c r="P1024" s="80">
        <f t="shared" si="156"/>
        <v>-21342</v>
      </c>
      <c r="Q1024" s="81">
        <f t="shared" si="152"/>
        <v>47.446441763112531</v>
      </c>
    </row>
    <row r="1025" spans="1:17" s="1" customFormat="1" ht="27" outlineLevel="1" x14ac:dyDescent="0.25">
      <c r="A1025" s="111">
        <f t="shared" si="154"/>
        <v>1022</v>
      </c>
      <c r="B1025" s="82" t="s">
        <v>2069</v>
      </c>
      <c r="C1025" s="76" t="s">
        <v>1958</v>
      </c>
      <c r="D1025" s="76" t="s">
        <v>2043</v>
      </c>
      <c r="E1025" s="76" t="s">
        <v>2067</v>
      </c>
      <c r="F1025" s="76" t="s">
        <v>145</v>
      </c>
      <c r="G1025" s="76" t="s">
        <v>29</v>
      </c>
      <c r="H1025" s="76"/>
      <c r="I1025" s="76" t="s">
        <v>24</v>
      </c>
      <c r="J1025" s="76" t="s">
        <v>24</v>
      </c>
      <c r="K1025" s="75" t="s">
        <v>2070</v>
      </c>
      <c r="L1025" s="75" t="s">
        <v>24</v>
      </c>
      <c r="M1025" s="77">
        <v>0</v>
      </c>
      <c r="N1025" s="78">
        <v>1000</v>
      </c>
      <c r="O1025" s="79">
        <v>0</v>
      </c>
      <c r="P1025" s="80">
        <f t="shared" si="156"/>
        <v>-1000</v>
      </c>
      <c r="Q1025" s="81">
        <f t="shared" si="152"/>
        <v>0</v>
      </c>
    </row>
    <row r="1026" spans="1:17" s="1" customFormat="1" ht="27" outlineLevel="1" x14ac:dyDescent="0.25">
      <c r="A1026" s="111">
        <f t="shared" si="154"/>
        <v>1023</v>
      </c>
      <c r="B1026" s="82" t="s">
        <v>2071</v>
      </c>
      <c r="C1026" s="76" t="s">
        <v>1958</v>
      </c>
      <c r="D1026" s="76" t="s">
        <v>2043</v>
      </c>
      <c r="E1026" s="76" t="s">
        <v>159</v>
      </c>
      <c r="F1026" s="76" t="s">
        <v>145</v>
      </c>
      <c r="G1026" s="76" t="s">
        <v>29</v>
      </c>
      <c r="H1026" s="76"/>
      <c r="I1026" s="76" t="s">
        <v>24</v>
      </c>
      <c r="J1026" s="76" t="s">
        <v>24</v>
      </c>
      <c r="K1026" s="75" t="s">
        <v>2072</v>
      </c>
      <c r="L1026" s="75" t="s">
        <v>24</v>
      </c>
      <c r="M1026" s="77">
        <v>3000</v>
      </c>
      <c r="N1026" s="78">
        <v>1985</v>
      </c>
      <c r="O1026" s="79">
        <v>59</v>
      </c>
      <c r="P1026" s="80">
        <f t="shared" si="156"/>
        <v>-1926</v>
      </c>
      <c r="Q1026" s="81">
        <f t="shared" si="152"/>
        <v>2.9722921914357681</v>
      </c>
    </row>
    <row r="1027" spans="1:17" s="1" customFormat="1" ht="27" outlineLevel="1" x14ac:dyDescent="0.25">
      <c r="A1027" s="111">
        <f t="shared" si="154"/>
        <v>1024</v>
      </c>
      <c r="B1027" s="82" t="s">
        <v>2073</v>
      </c>
      <c r="C1027" s="76" t="s">
        <v>1958</v>
      </c>
      <c r="D1027" s="76" t="s">
        <v>2043</v>
      </c>
      <c r="E1027" s="76" t="s">
        <v>159</v>
      </c>
      <c r="F1027" s="76" t="s">
        <v>145</v>
      </c>
      <c r="G1027" s="76" t="s">
        <v>35</v>
      </c>
      <c r="H1027" s="76"/>
      <c r="I1027" s="76" t="s">
        <v>24</v>
      </c>
      <c r="J1027" s="76" t="s">
        <v>24</v>
      </c>
      <c r="K1027" s="75" t="s">
        <v>2074</v>
      </c>
      <c r="L1027" s="75" t="s">
        <v>24</v>
      </c>
      <c r="M1027" s="77">
        <v>0</v>
      </c>
      <c r="N1027" s="78">
        <v>48</v>
      </c>
      <c r="O1027" s="79">
        <v>48</v>
      </c>
      <c r="P1027" s="80">
        <f t="shared" si="156"/>
        <v>0</v>
      </c>
      <c r="Q1027" s="81">
        <f t="shared" si="152"/>
        <v>100</v>
      </c>
    </row>
    <row r="1028" spans="1:17" s="1" customFormat="1" ht="27" outlineLevel="1" x14ac:dyDescent="0.25">
      <c r="A1028" s="111">
        <f t="shared" si="154"/>
        <v>1025</v>
      </c>
      <c r="B1028" s="82" t="s">
        <v>2075</v>
      </c>
      <c r="C1028" s="76" t="s">
        <v>1958</v>
      </c>
      <c r="D1028" s="76" t="s">
        <v>2043</v>
      </c>
      <c r="E1028" s="76" t="s">
        <v>2076</v>
      </c>
      <c r="F1028" s="76" t="s">
        <v>145</v>
      </c>
      <c r="G1028" s="76" t="s">
        <v>29</v>
      </c>
      <c r="H1028" s="76"/>
      <c r="I1028" s="76" t="s">
        <v>24</v>
      </c>
      <c r="J1028" s="76" t="s">
        <v>24</v>
      </c>
      <c r="K1028" s="75" t="s">
        <v>2077</v>
      </c>
      <c r="L1028" s="75" t="s">
        <v>24</v>
      </c>
      <c r="M1028" s="77">
        <v>5000</v>
      </c>
      <c r="N1028" s="78">
        <v>5800</v>
      </c>
      <c r="O1028" s="79">
        <v>5747</v>
      </c>
      <c r="P1028" s="80">
        <f t="shared" si="156"/>
        <v>-53</v>
      </c>
      <c r="Q1028" s="81">
        <f t="shared" si="152"/>
        <v>99.086206896551715</v>
      </c>
    </row>
    <row r="1029" spans="1:17" s="1" customFormat="1" ht="40.5" outlineLevel="1" x14ac:dyDescent="0.25">
      <c r="A1029" s="111">
        <f t="shared" si="154"/>
        <v>1026</v>
      </c>
      <c r="B1029" s="82" t="s">
        <v>2078</v>
      </c>
      <c r="C1029" s="76" t="s">
        <v>1958</v>
      </c>
      <c r="D1029" s="76" t="s">
        <v>2043</v>
      </c>
      <c r="E1029" s="76" t="s">
        <v>172</v>
      </c>
      <c r="F1029" s="76" t="s">
        <v>57</v>
      </c>
      <c r="G1029" s="76" t="s">
        <v>29</v>
      </c>
      <c r="H1029" s="76"/>
      <c r="I1029" s="76" t="s">
        <v>24</v>
      </c>
      <c r="J1029" s="76" t="s">
        <v>24</v>
      </c>
      <c r="K1029" s="75" t="s">
        <v>2079</v>
      </c>
      <c r="L1029" s="75" t="s">
        <v>24</v>
      </c>
      <c r="M1029" s="77">
        <v>0</v>
      </c>
      <c r="N1029" s="78">
        <v>1069</v>
      </c>
      <c r="O1029" s="79">
        <v>434</v>
      </c>
      <c r="P1029" s="80">
        <f t="shared" si="156"/>
        <v>-635</v>
      </c>
      <c r="Q1029" s="81">
        <f t="shared" si="152"/>
        <v>40.598690364826936</v>
      </c>
    </row>
    <row r="1030" spans="1:17" s="1" customFormat="1" ht="42.75" customHeight="1" outlineLevel="1" x14ac:dyDescent="0.25">
      <c r="A1030" s="111">
        <f t="shared" si="154"/>
        <v>1027</v>
      </c>
      <c r="B1030" s="82" t="s">
        <v>2080</v>
      </c>
      <c r="C1030" s="76" t="s">
        <v>1958</v>
      </c>
      <c r="D1030" s="76" t="s">
        <v>2043</v>
      </c>
      <c r="E1030" s="76" t="s">
        <v>2081</v>
      </c>
      <c r="F1030" s="76" t="s">
        <v>57</v>
      </c>
      <c r="G1030" s="76" t="s">
        <v>29</v>
      </c>
      <c r="H1030" s="76"/>
      <c r="I1030" s="76" t="s">
        <v>24</v>
      </c>
      <c r="J1030" s="76" t="s">
        <v>24</v>
      </c>
      <c r="K1030" s="75" t="s">
        <v>2082</v>
      </c>
      <c r="L1030" s="75" t="s">
        <v>24</v>
      </c>
      <c r="M1030" s="77">
        <v>3000</v>
      </c>
      <c r="N1030" s="78">
        <v>3580</v>
      </c>
      <c r="O1030" s="79">
        <v>789</v>
      </c>
      <c r="P1030" s="80">
        <f t="shared" si="156"/>
        <v>-2791</v>
      </c>
      <c r="Q1030" s="81">
        <f t="shared" si="152"/>
        <v>22.039106145251395</v>
      </c>
    </row>
    <row r="1031" spans="1:17" s="1" customFormat="1" ht="40.5" outlineLevel="1" x14ac:dyDescent="0.25">
      <c r="A1031" s="111">
        <f t="shared" si="154"/>
        <v>1028</v>
      </c>
      <c r="B1031" s="82" t="s">
        <v>2083</v>
      </c>
      <c r="C1031" s="76" t="s">
        <v>1958</v>
      </c>
      <c r="D1031" s="76" t="s">
        <v>2043</v>
      </c>
      <c r="E1031" s="76" t="s">
        <v>2081</v>
      </c>
      <c r="F1031" s="76" t="s">
        <v>57</v>
      </c>
      <c r="G1031" s="76" t="s">
        <v>29</v>
      </c>
      <c r="H1031" s="76"/>
      <c r="I1031" s="76" t="s">
        <v>24</v>
      </c>
      <c r="J1031" s="76" t="s">
        <v>24</v>
      </c>
      <c r="K1031" s="75" t="s">
        <v>2082</v>
      </c>
      <c r="L1031" s="75" t="s">
        <v>24</v>
      </c>
      <c r="M1031" s="77">
        <v>5500</v>
      </c>
      <c r="N1031" s="78">
        <v>5500</v>
      </c>
      <c r="O1031" s="79">
        <v>2077</v>
      </c>
      <c r="P1031" s="80">
        <f t="shared" si="156"/>
        <v>-3423</v>
      </c>
      <c r="Q1031" s="81">
        <f t="shared" si="152"/>
        <v>37.763636363636365</v>
      </c>
    </row>
    <row r="1032" spans="1:17" s="1" customFormat="1" ht="40.5" outlineLevel="1" x14ac:dyDescent="0.25">
      <c r="A1032" s="111">
        <f t="shared" si="154"/>
        <v>1029</v>
      </c>
      <c r="B1032" s="82" t="s">
        <v>2084</v>
      </c>
      <c r="C1032" s="76" t="s">
        <v>1958</v>
      </c>
      <c r="D1032" s="76" t="s">
        <v>2043</v>
      </c>
      <c r="E1032" s="76" t="s">
        <v>2081</v>
      </c>
      <c r="F1032" s="76" t="s">
        <v>57</v>
      </c>
      <c r="G1032" s="76" t="s">
        <v>29</v>
      </c>
      <c r="H1032" s="76"/>
      <c r="I1032" s="76" t="s">
        <v>24</v>
      </c>
      <c r="J1032" s="76" t="s">
        <v>24</v>
      </c>
      <c r="K1032" s="75" t="s">
        <v>2085</v>
      </c>
      <c r="L1032" s="75" t="s">
        <v>24</v>
      </c>
      <c r="M1032" s="77">
        <v>0</v>
      </c>
      <c r="N1032" s="78">
        <v>441</v>
      </c>
      <c r="O1032" s="79">
        <v>434</v>
      </c>
      <c r="P1032" s="80">
        <f t="shared" si="156"/>
        <v>-7</v>
      </c>
      <c r="Q1032" s="81">
        <f t="shared" si="152"/>
        <v>98.412698412698404</v>
      </c>
    </row>
    <row r="1033" spans="1:17" s="1" customFormat="1" ht="54.75" customHeight="1" outlineLevel="1" x14ac:dyDescent="0.25">
      <c r="A1033" s="111">
        <f t="shared" si="154"/>
        <v>1030</v>
      </c>
      <c r="B1033" s="82" t="s">
        <v>2086</v>
      </c>
      <c r="C1033" s="76" t="s">
        <v>1958</v>
      </c>
      <c r="D1033" s="76" t="s">
        <v>2043</v>
      </c>
      <c r="E1033" s="76" t="s">
        <v>2081</v>
      </c>
      <c r="F1033" s="76" t="s">
        <v>57</v>
      </c>
      <c r="G1033" s="76" t="s">
        <v>29</v>
      </c>
      <c r="H1033" s="76"/>
      <c r="I1033" s="76" t="s">
        <v>24</v>
      </c>
      <c r="J1033" s="76" t="s">
        <v>24</v>
      </c>
      <c r="K1033" s="75" t="s">
        <v>2087</v>
      </c>
      <c r="L1033" s="75" t="s">
        <v>24</v>
      </c>
      <c r="M1033" s="77">
        <v>0</v>
      </c>
      <c r="N1033" s="78">
        <v>500</v>
      </c>
      <c r="O1033" s="79">
        <v>0</v>
      </c>
      <c r="P1033" s="80">
        <f t="shared" si="156"/>
        <v>-500</v>
      </c>
      <c r="Q1033" s="81">
        <f t="shared" si="152"/>
        <v>0</v>
      </c>
    </row>
    <row r="1034" spans="1:17" s="1" customFormat="1" ht="43.5" customHeight="1" outlineLevel="1" x14ac:dyDescent="0.25">
      <c r="A1034" s="111">
        <f t="shared" si="154"/>
        <v>1031</v>
      </c>
      <c r="B1034" s="82" t="s">
        <v>2088</v>
      </c>
      <c r="C1034" s="76" t="s">
        <v>1958</v>
      </c>
      <c r="D1034" s="76" t="s">
        <v>2043</v>
      </c>
      <c r="E1034" s="76" t="s">
        <v>2081</v>
      </c>
      <c r="F1034" s="76" t="s">
        <v>57</v>
      </c>
      <c r="G1034" s="76" t="s">
        <v>29</v>
      </c>
      <c r="H1034" s="76"/>
      <c r="I1034" s="76" t="s">
        <v>24</v>
      </c>
      <c r="J1034" s="76" t="s">
        <v>24</v>
      </c>
      <c r="K1034" s="75" t="s">
        <v>2089</v>
      </c>
      <c r="L1034" s="75" t="s">
        <v>24</v>
      </c>
      <c r="M1034" s="77">
        <v>0</v>
      </c>
      <c r="N1034" s="78">
        <v>500</v>
      </c>
      <c r="O1034" s="79">
        <v>0</v>
      </c>
      <c r="P1034" s="80">
        <f t="shared" si="156"/>
        <v>-500</v>
      </c>
      <c r="Q1034" s="81">
        <f t="shared" si="152"/>
        <v>0</v>
      </c>
    </row>
    <row r="1035" spans="1:17" s="1" customFormat="1" ht="40.5" outlineLevel="1" x14ac:dyDescent="0.25">
      <c r="A1035" s="111">
        <f t="shared" si="154"/>
        <v>1032</v>
      </c>
      <c r="B1035" s="82" t="s">
        <v>2090</v>
      </c>
      <c r="C1035" s="76" t="s">
        <v>1958</v>
      </c>
      <c r="D1035" s="76" t="s">
        <v>2043</v>
      </c>
      <c r="E1035" s="76" t="s">
        <v>2081</v>
      </c>
      <c r="F1035" s="76" t="s">
        <v>57</v>
      </c>
      <c r="G1035" s="76" t="s">
        <v>29</v>
      </c>
      <c r="H1035" s="76"/>
      <c r="I1035" s="76" t="s">
        <v>24</v>
      </c>
      <c r="J1035" s="76" t="s">
        <v>24</v>
      </c>
      <c r="K1035" s="75" t="s">
        <v>2091</v>
      </c>
      <c r="L1035" s="75" t="s">
        <v>24</v>
      </c>
      <c r="M1035" s="77">
        <v>0</v>
      </c>
      <c r="N1035" s="78">
        <v>500</v>
      </c>
      <c r="O1035" s="79">
        <v>59</v>
      </c>
      <c r="P1035" s="80">
        <f t="shared" si="156"/>
        <v>-441</v>
      </c>
      <c r="Q1035" s="81">
        <f t="shared" ref="Q1035:Q1098" si="157">O1035/N1035*100</f>
        <v>11.799999999999999</v>
      </c>
    </row>
    <row r="1036" spans="1:17" s="1" customFormat="1" ht="40.5" outlineLevel="1" x14ac:dyDescent="0.25">
      <c r="A1036" s="111">
        <f t="shared" si="154"/>
        <v>1033</v>
      </c>
      <c r="B1036" s="82" t="s">
        <v>2092</v>
      </c>
      <c r="C1036" s="76" t="s">
        <v>1958</v>
      </c>
      <c r="D1036" s="76" t="s">
        <v>2043</v>
      </c>
      <c r="E1036" s="76" t="s">
        <v>177</v>
      </c>
      <c r="F1036" s="76" t="s">
        <v>57</v>
      </c>
      <c r="G1036" s="76" t="s">
        <v>29</v>
      </c>
      <c r="H1036" s="76"/>
      <c r="I1036" s="76" t="s">
        <v>24</v>
      </c>
      <c r="J1036" s="76" t="s">
        <v>24</v>
      </c>
      <c r="K1036" s="75" t="s">
        <v>2093</v>
      </c>
      <c r="L1036" s="75" t="s">
        <v>24</v>
      </c>
      <c r="M1036" s="77">
        <v>5000</v>
      </c>
      <c r="N1036" s="78">
        <v>13674</v>
      </c>
      <c r="O1036" s="79">
        <v>13416</v>
      </c>
      <c r="P1036" s="80">
        <f t="shared" si="156"/>
        <v>-258</v>
      </c>
      <c r="Q1036" s="81">
        <f t="shared" si="157"/>
        <v>98.113207547169807</v>
      </c>
    </row>
    <row r="1037" spans="1:17" s="1" customFormat="1" ht="40.5" outlineLevel="1" x14ac:dyDescent="0.25">
      <c r="A1037" s="111">
        <f t="shared" si="154"/>
        <v>1034</v>
      </c>
      <c r="B1037" s="82" t="s">
        <v>2094</v>
      </c>
      <c r="C1037" s="76" t="s">
        <v>1958</v>
      </c>
      <c r="D1037" s="76" t="s">
        <v>2043</v>
      </c>
      <c r="E1037" s="76" t="s">
        <v>177</v>
      </c>
      <c r="F1037" s="76" t="s">
        <v>57</v>
      </c>
      <c r="G1037" s="76" t="s">
        <v>29</v>
      </c>
      <c r="H1037" s="76"/>
      <c r="I1037" s="76" t="s">
        <v>24</v>
      </c>
      <c r="J1037" s="76" t="s">
        <v>24</v>
      </c>
      <c r="K1037" s="75" t="s">
        <v>2095</v>
      </c>
      <c r="L1037" s="75" t="s">
        <v>24</v>
      </c>
      <c r="M1037" s="77">
        <v>5000</v>
      </c>
      <c r="N1037" s="78">
        <v>17000</v>
      </c>
      <c r="O1037" s="79">
        <v>8687</v>
      </c>
      <c r="P1037" s="80">
        <f t="shared" si="156"/>
        <v>-8313</v>
      </c>
      <c r="Q1037" s="81">
        <f t="shared" si="157"/>
        <v>51.1</v>
      </c>
    </row>
    <row r="1038" spans="1:17" s="1" customFormat="1" ht="40.5" outlineLevel="1" x14ac:dyDescent="0.25">
      <c r="A1038" s="111">
        <f t="shared" si="154"/>
        <v>1035</v>
      </c>
      <c r="B1038" s="82" t="s">
        <v>2096</v>
      </c>
      <c r="C1038" s="76" t="s">
        <v>1958</v>
      </c>
      <c r="D1038" s="76" t="s">
        <v>2043</v>
      </c>
      <c r="E1038" s="76" t="s">
        <v>177</v>
      </c>
      <c r="F1038" s="76" t="s">
        <v>57</v>
      </c>
      <c r="G1038" s="76" t="s">
        <v>29</v>
      </c>
      <c r="H1038" s="76"/>
      <c r="I1038" s="76" t="s">
        <v>24</v>
      </c>
      <c r="J1038" s="76" t="s">
        <v>24</v>
      </c>
      <c r="K1038" s="75" t="s">
        <v>2097</v>
      </c>
      <c r="L1038" s="75" t="s">
        <v>24</v>
      </c>
      <c r="M1038" s="77">
        <v>2000</v>
      </c>
      <c r="N1038" s="78">
        <v>0</v>
      </c>
      <c r="O1038" s="79">
        <v>0</v>
      </c>
      <c r="P1038" s="80">
        <f t="shared" si="156"/>
        <v>0</v>
      </c>
      <c r="Q1038" s="83" t="s">
        <v>107</v>
      </c>
    </row>
    <row r="1039" spans="1:17" s="1" customFormat="1" ht="40.5" outlineLevel="1" x14ac:dyDescent="0.25">
      <c r="A1039" s="111">
        <f t="shared" si="154"/>
        <v>1036</v>
      </c>
      <c r="B1039" s="82" t="s">
        <v>2098</v>
      </c>
      <c r="C1039" s="76" t="s">
        <v>1958</v>
      </c>
      <c r="D1039" s="76" t="s">
        <v>2043</v>
      </c>
      <c r="E1039" s="76" t="s">
        <v>177</v>
      </c>
      <c r="F1039" s="76" t="s">
        <v>57</v>
      </c>
      <c r="G1039" s="76" t="s">
        <v>29</v>
      </c>
      <c r="H1039" s="76"/>
      <c r="I1039" s="76" t="s">
        <v>24</v>
      </c>
      <c r="J1039" s="76" t="s">
        <v>24</v>
      </c>
      <c r="K1039" s="75" t="s">
        <v>2099</v>
      </c>
      <c r="L1039" s="75" t="s">
        <v>24</v>
      </c>
      <c r="M1039" s="77">
        <v>0</v>
      </c>
      <c r="N1039" s="78">
        <v>9264</v>
      </c>
      <c r="O1039" s="79">
        <v>9264</v>
      </c>
      <c r="P1039" s="80">
        <f t="shared" si="156"/>
        <v>0</v>
      </c>
      <c r="Q1039" s="81">
        <f t="shared" si="157"/>
        <v>100</v>
      </c>
    </row>
    <row r="1040" spans="1:17" s="1" customFormat="1" ht="27" outlineLevel="1" x14ac:dyDescent="0.25">
      <c r="A1040" s="111">
        <f t="shared" si="154"/>
        <v>1037</v>
      </c>
      <c r="B1040" s="82" t="s">
        <v>2100</v>
      </c>
      <c r="C1040" s="76" t="s">
        <v>1958</v>
      </c>
      <c r="D1040" s="76" t="s">
        <v>2043</v>
      </c>
      <c r="E1040" s="76" t="s">
        <v>180</v>
      </c>
      <c r="F1040" s="76" t="s">
        <v>57</v>
      </c>
      <c r="G1040" s="76" t="s">
        <v>29</v>
      </c>
      <c r="H1040" s="76"/>
      <c r="I1040" s="76" t="s">
        <v>24</v>
      </c>
      <c r="J1040" s="76" t="s">
        <v>24</v>
      </c>
      <c r="K1040" s="75" t="s">
        <v>2101</v>
      </c>
      <c r="L1040" s="75" t="s">
        <v>24</v>
      </c>
      <c r="M1040" s="77">
        <v>30000</v>
      </c>
      <c r="N1040" s="78">
        <v>18197</v>
      </c>
      <c r="O1040" s="79">
        <v>5399</v>
      </c>
      <c r="P1040" s="80">
        <f t="shared" si="156"/>
        <v>-12798</v>
      </c>
      <c r="Q1040" s="81">
        <f t="shared" si="157"/>
        <v>29.669725778974552</v>
      </c>
    </row>
    <row r="1041" spans="1:17" s="1" customFormat="1" ht="54" outlineLevel="1" x14ac:dyDescent="0.25">
      <c r="A1041" s="111">
        <f t="shared" si="154"/>
        <v>1038</v>
      </c>
      <c r="B1041" s="82" t="s">
        <v>2102</v>
      </c>
      <c r="C1041" s="76" t="s">
        <v>1958</v>
      </c>
      <c r="D1041" s="76" t="s">
        <v>2043</v>
      </c>
      <c r="E1041" s="76" t="s">
        <v>183</v>
      </c>
      <c r="F1041" s="76" t="s">
        <v>57</v>
      </c>
      <c r="G1041" s="76" t="s">
        <v>29</v>
      </c>
      <c r="H1041" s="76"/>
      <c r="I1041" s="76" t="s">
        <v>24</v>
      </c>
      <c r="J1041" s="76" t="s">
        <v>24</v>
      </c>
      <c r="K1041" s="75" t="s">
        <v>2103</v>
      </c>
      <c r="L1041" s="75" t="s">
        <v>24</v>
      </c>
      <c r="M1041" s="77">
        <v>0</v>
      </c>
      <c r="N1041" s="78">
        <v>1000</v>
      </c>
      <c r="O1041" s="79">
        <v>0</v>
      </c>
      <c r="P1041" s="80">
        <f t="shared" si="156"/>
        <v>-1000</v>
      </c>
      <c r="Q1041" s="81">
        <f t="shared" si="157"/>
        <v>0</v>
      </c>
    </row>
    <row r="1042" spans="1:17" s="1" customFormat="1" ht="40.5" outlineLevel="1" x14ac:dyDescent="0.25">
      <c r="A1042" s="111">
        <f t="shared" si="154"/>
        <v>1039</v>
      </c>
      <c r="B1042" s="82" t="s">
        <v>2104</v>
      </c>
      <c r="C1042" s="76" t="s">
        <v>1958</v>
      </c>
      <c r="D1042" s="76" t="s">
        <v>2043</v>
      </c>
      <c r="E1042" s="76" t="s">
        <v>185</v>
      </c>
      <c r="F1042" s="76" t="s">
        <v>57</v>
      </c>
      <c r="G1042" s="76" t="s">
        <v>29</v>
      </c>
      <c r="H1042" s="76"/>
      <c r="I1042" s="76" t="s">
        <v>24</v>
      </c>
      <c r="J1042" s="76" t="s">
        <v>24</v>
      </c>
      <c r="K1042" s="75" t="s">
        <v>2105</v>
      </c>
      <c r="L1042" s="75" t="s">
        <v>24</v>
      </c>
      <c r="M1042" s="77">
        <v>0</v>
      </c>
      <c r="N1042" s="78">
        <v>500</v>
      </c>
      <c r="O1042" s="79">
        <v>0</v>
      </c>
      <c r="P1042" s="80">
        <f t="shared" si="156"/>
        <v>-500</v>
      </c>
      <c r="Q1042" s="81">
        <f t="shared" si="157"/>
        <v>0</v>
      </c>
    </row>
    <row r="1043" spans="1:17" s="1" customFormat="1" ht="40.5" outlineLevel="1" x14ac:dyDescent="0.25">
      <c r="A1043" s="111">
        <f t="shared" si="154"/>
        <v>1040</v>
      </c>
      <c r="B1043" s="82" t="s">
        <v>2106</v>
      </c>
      <c r="C1043" s="76" t="s">
        <v>1958</v>
      </c>
      <c r="D1043" s="76" t="s">
        <v>2043</v>
      </c>
      <c r="E1043" s="76" t="s">
        <v>185</v>
      </c>
      <c r="F1043" s="76" t="s">
        <v>57</v>
      </c>
      <c r="G1043" s="76" t="s">
        <v>29</v>
      </c>
      <c r="H1043" s="76"/>
      <c r="I1043" s="76" t="s">
        <v>24</v>
      </c>
      <c r="J1043" s="76" t="s">
        <v>24</v>
      </c>
      <c r="K1043" s="75" t="s">
        <v>2024</v>
      </c>
      <c r="L1043" s="75" t="s">
        <v>24</v>
      </c>
      <c r="M1043" s="77">
        <v>7000</v>
      </c>
      <c r="N1043" s="78">
        <v>7500</v>
      </c>
      <c r="O1043" s="79">
        <v>7298</v>
      </c>
      <c r="P1043" s="80">
        <f t="shared" si="156"/>
        <v>-202</v>
      </c>
      <c r="Q1043" s="81">
        <f t="shared" si="157"/>
        <v>97.306666666666658</v>
      </c>
    </row>
    <row r="1044" spans="1:17" s="1" customFormat="1" ht="27" outlineLevel="1" x14ac:dyDescent="0.25">
      <c r="A1044" s="111">
        <f t="shared" si="154"/>
        <v>1041</v>
      </c>
      <c r="B1044" s="82" t="s">
        <v>2107</v>
      </c>
      <c r="C1044" s="76" t="s">
        <v>1958</v>
      </c>
      <c r="D1044" s="76" t="s">
        <v>2043</v>
      </c>
      <c r="E1044" s="76" t="s">
        <v>189</v>
      </c>
      <c r="F1044" s="76" t="s">
        <v>57</v>
      </c>
      <c r="G1044" s="76" t="s">
        <v>29</v>
      </c>
      <c r="H1044" s="76"/>
      <c r="I1044" s="76" t="s">
        <v>24</v>
      </c>
      <c r="J1044" s="76" t="s">
        <v>24</v>
      </c>
      <c r="K1044" s="75" t="s">
        <v>2108</v>
      </c>
      <c r="L1044" s="75" t="s">
        <v>24</v>
      </c>
      <c r="M1044" s="77">
        <v>5000</v>
      </c>
      <c r="N1044" s="78">
        <v>29000</v>
      </c>
      <c r="O1044" s="79">
        <v>14876</v>
      </c>
      <c r="P1044" s="80">
        <f t="shared" si="156"/>
        <v>-14124</v>
      </c>
      <c r="Q1044" s="81">
        <f t="shared" si="157"/>
        <v>51.296551724137927</v>
      </c>
    </row>
    <row r="1045" spans="1:17" s="1" customFormat="1" ht="27" outlineLevel="1" x14ac:dyDescent="0.25">
      <c r="A1045" s="111">
        <f t="shared" si="154"/>
        <v>1042</v>
      </c>
      <c r="B1045" s="82" t="s">
        <v>2109</v>
      </c>
      <c r="C1045" s="76" t="s">
        <v>1958</v>
      </c>
      <c r="D1045" s="76" t="s">
        <v>2043</v>
      </c>
      <c r="E1045" s="76" t="s">
        <v>189</v>
      </c>
      <c r="F1045" s="76" t="s">
        <v>57</v>
      </c>
      <c r="G1045" s="76" t="s">
        <v>29</v>
      </c>
      <c r="H1045" s="76"/>
      <c r="I1045" s="76" t="s">
        <v>24</v>
      </c>
      <c r="J1045" s="76" t="s">
        <v>24</v>
      </c>
      <c r="K1045" s="75" t="s">
        <v>2110</v>
      </c>
      <c r="L1045" s="75" t="s">
        <v>24</v>
      </c>
      <c r="M1045" s="77">
        <v>5000</v>
      </c>
      <c r="N1045" s="78">
        <v>1881</v>
      </c>
      <c r="O1045" s="79">
        <v>1580</v>
      </c>
      <c r="P1045" s="80">
        <f t="shared" si="156"/>
        <v>-301</v>
      </c>
      <c r="Q1045" s="81">
        <f t="shared" si="157"/>
        <v>83.997873471557682</v>
      </c>
    </row>
    <row r="1046" spans="1:17" s="1" customFormat="1" ht="40.5" outlineLevel="1" x14ac:dyDescent="0.25">
      <c r="A1046" s="111">
        <f t="shared" si="154"/>
        <v>1043</v>
      </c>
      <c r="B1046" s="82" t="s">
        <v>2111</v>
      </c>
      <c r="C1046" s="76" t="s">
        <v>1958</v>
      </c>
      <c r="D1046" s="76" t="s">
        <v>2043</v>
      </c>
      <c r="E1046" s="76" t="s">
        <v>189</v>
      </c>
      <c r="F1046" s="76" t="s">
        <v>57</v>
      </c>
      <c r="G1046" s="76" t="s">
        <v>29</v>
      </c>
      <c r="H1046" s="76"/>
      <c r="I1046" s="76" t="s">
        <v>24</v>
      </c>
      <c r="J1046" s="76" t="s">
        <v>24</v>
      </c>
      <c r="K1046" s="75" t="s">
        <v>2112</v>
      </c>
      <c r="L1046" s="75" t="s">
        <v>24</v>
      </c>
      <c r="M1046" s="77">
        <v>0</v>
      </c>
      <c r="N1046" s="78">
        <v>900</v>
      </c>
      <c r="O1046" s="79">
        <v>0</v>
      </c>
      <c r="P1046" s="80">
        <f t="shared" si="156"/>
        <v>-900</v>
      </c>
      <c r="Q1046" s="81">
        <f t="shared" si="157"/>
        <v>0</v>
      </c>
    </row>
    <row r="1047" spans="1:17" s="1" customFormat="1" ht="27" outlineLevel="1" x14ac:dyDescent="0.25">
      <c r="A1047" s="111">
        <f t="shared" si="154"/>
        <v>1044</v>
      </c>
      <c r="B1047" s="82" t="s">
        <v>2113</v>
      </c>
      <c r="C1047" s="76" t="s">
        <v>1958</v>
      </c>
      <c r="D1047" s="76" t="s">
        <v>2043</v>
      </c>
      <c r="E1047" s="76" t="s">
        <v>194</v>
      </c>
      <c r="F1047" s="76" t="s">
        <v>57</v>
      </c>
      <c r="G1047" s="76" t="s">
        <v>29</v>
      </c>
      <c r="H1047" s="76"/>
      <c r="I1047" s="76" t="s">
        <v>24</v>
      </c>
      <c r="J1047" s="76" t="s">
        <v>24</v>
      </c>
      <c r="K1047" s="75" t="s">
        <v>2114</v>
      </c>
      <c r="L1047" s="75" t="s">
        <v>24</v>
      </c>
      <c r="M1047" s="77">
        <v>0</v>
      </c>
      <c r="N1047" s="78">
        <v>1362</v>
      </c>
      <c r="O1047" s="79">
        <v>1362</v>
      </c>
      <c r="P1047" s="80">
        <f t="shared" si="156"/>
        <v>0</v>
      </c>
      <c r="Q1047" s="81">
        <f t="shared" si="157"/>
        <v>100</v>
      </c>
    </row>
    <row r="1048" spans="1:17" s="1" customFormat="1" ht="29.25" customHeight="1" outlineLevel="1" x14ac:dyDescent="0.25">
      <c r="A1048" s="111">
        <f t="shared" si="154"/>
        <v>1045</v>
      </c>
      <c r="B1048" s="82" t="s">
        <v>2115</v>
      </c>
      <c r="C1048" s="76" t="s">
        <v>1958</v>
      </c>
      <c r="D1048" s="76" t="s">
        <v>2043</v>
      </c>
      <c r="E1048" s="76" t="s">
        <v>194</v>
      </c>
      <c r="F1048" s="76" t="s">
        <v>57</v>
      </c>
      <c r="G1048" s="76" t="s">
        <v>29</v>
      </c>
      <c r="H1048" s="76"/>
      <c r="I1048" s="76" t="s">
        <v>24</v>
      </c>
      <c r="J1048" s="76" t="s">
        <v>24</v>
      </c>
      <c r="K1048" s="75" t="s">
        <v>2116</v>
      </c>
      <c r="L1048" s="75" t="s">
        <v>24</v>
      </c>
      <c r="M1048" s="77">
        <v>10000</v>
      </c>
      <c r="N1048" s="78">
        <v>2000</v>
      </c>
      <c r="O1048" s="79">
        <v>304</v>
      </c>
      <c r="P1048" s="80">
        <f t="shared" si="156"/>
        <v>-1696</v>
      </c>
      <c r="Q1048" s="81">
        <f t="shared" si="157"/>
        <v>15.2</v>
      </c>
    </row>
    <row r="1049" spans="1:17" s="1" customFormat="1" ht="40.5" outlineLevel="1" x14ac:dyDescent="0.25">
      <c r="A1049" s="111">
        <f t="shared" si="154"/>
        <v>1046</v>
      </c>
      <c r="B1049" s="82" t="s">
        <v>2117</v>
      </c>
      <c r="C1049" s="76" t="s">
        <v>1958</v>
      </c>
      <c r="D1049" s="76" t="s">
        <v>2043</v>
      </c>
      <c r="E1049" s="76" t="s">
        <v>197</v>
      </c>
      <c r="F1049" s="76" t="s">
        <v>57</v>
      </c>
      <c r="G1049" s="76" t="s">
        <v>29</v>
      </c>
      <c r="H1049" s="76"/>
      <c r="I1049" s="76" t="s">
        <v>24</v>
      </c>
      <c r="J1049" s="76" t="s">
        <v>24</v>
      </c>
      <c r="K1049" s="75" t="s">
        <v>2118</v>
      </c>
      <c r="L1049" s="75" t="s">
        <v>24</v>
      </c>
      <c r="M1049" s="77">
        <v>22000</v>
      </c>
      <c r="N1049" s="78">
        <v>31219</v>
      </c>
      <c r="O1049" s="79">
        <v>31012</v>
      </c>
      <c r="P1049" s="80">
        <f t="shared" si="156"/>
        <v>-207</v>
      </c>
      <c r="Q1049" s="81">
        <f t="shared" si="157"/>
        <v>99.33694224670873</v>
      </c>
    </row>
    <row r="1050" spans="1:17" s="1" customFormat="1" ht="40.5" outlineLevel="1" x14ac:dyDescent="0.25">
      <c r="A1050" s="111">
        <f t="shared" si="154"/>
        <v>1047</v>
      </c>
      <c r="B1050" s="82" t="s">
        <v>2119</v>
      </c>
      <c r="C1050" s="76" t="s">
        <v>1958</v>
      </c>
      <c r="D1050" s="76" t="s">
        <v>2043</v>
      </c>
      <c r="E1050" s="76" t="s">
        <v>197</v>
      </c>
      <c r="F1050" s="76" t="s">
        <v>57</v>
      </c>
      <c r="G1050" s="76" t="s">
        <v>29</v>
      </c>
      <c r="H1050" s="76"/>
      <c r="I1050" s="76" t="s">
        <v>24</v>
      </c>
      <c r="J1050" s="76" t="s">
        <v>24</v>
      </c>
      <c r="K1050" s="75" t="s">
        <v>2120</v>
      </c>
      <c r="L1050" s="75" t="s">
        <v>24</v>
      </c>
      <c r="M1050" s="77">
        <v>0</v>
      </c>
      <c r="N1050" s="78">
        <v>500</v>
      </c>
      <c r="O1050" s="79">
        <v>0</v>
      </c>
      <c r="P1050" s="80">
        <f t="shared" si="156"/>
        <v>-500</v>
      </c>
      <c r="Q1050" s="81">
        <f t="shared" si="157"/>
        <v>0</v>
      </c>
    </row>
    <row r="1051" spans="1:17" s="1" customFormat="1" ht="40.5" outlineLevel="1" x14ac:dyDescent="0.25">
      <c r="A1051" s="111">
        <f t="shared" si="154"/>
        <v>1048</v>
      </c>
      <c r="B1051" s="82" t="s">
        <v>2121</v>
      </c>
      <c r="C1051" s="76" t="s">
        <v>1958</v>
      </c>
      <c r="D1051" s="76" t="s">
        <v>2043</v>
      </c>
      <c r="E1051" s="76" t="s">
        <v>2122</v>
      </c>
      <c r="F1051" s="76" t="s">
        <v>57</v>
      </c>
      <c r="G1051" s="76" t="s">
        <v>29</v>
      </c>
      <c r="H1051" s="76"/>
      <c r="I1051" s="76" t="s">
        <v>24</v>
      </c>
      <c r="J1051" s="76" t="s">
        <v>24</v>
      </c>
      <c r="K1051" s="75" t="s">
        <v>2123</v>
      </c>
      <c r="L1051" s="75" t="s">
        <v>24</v>
      </c>
      <c r="M1051" s="77">
        <v>0</v>
      </c>
      <c r="N1051" s="78">
        <v>500</v>
      </c>
      <c r="O1051" s="79">
        <v>0</v>
      </c>
      <c r="P1051" s="80">
        <f t="shared" si="156"/>
        <v>-500</v>
      </c>
      <c r="Q1051" s="81">
        <f t="shared" si="157"/>
        <v>0</v>
      </c>
    </row>
    <row r="1052" spans="1:17" s="1" customFormat="1" ht="67.5" outlineLevel="1" x14ac:dyDescent="0.25">
      <c r="A1052" s="111">
        <f t="shared" si="154"/>
        <v>1049</v>
      </c>
      <c r="B1052" s="82" t="s">
        <v>2124</v>
      </c>
      <c r="C1052" s="76" t="s">
        <v>1958</v>
      </c>
      <c r="D1052" s="76" t="s">
        <v>2043</v>
      </c>
      <c r="E1052" s="76" t="s">
        <v>262</v>
      </c>
      <c r="F1052" s="76" t="s">
        <v>57</v>
      </c>
      <c r="G1052" s="76" t="s">
        <v>29</v>
      </c>
      <c r="H1052" s="76"/>
      <c r="I1052" s="76" t="s">
        <v>24</v>
      </c>
      <c r="J1052" s="76" t="s">
        <v>24</v>
      </c>
      <c r="K1052" s="75" t="s">
        <v>2125</v>
      </c>
      <c r="L1052" s="75" t="s">
        <v>24</v>
      </c>
      <c r="M1052" s="77">
        <v>8000</v>
      </c>
      <c r="N1052" s="78">
        <v>11777</v>
      </c>
      <c r="O1052" s="79">
        <v>11580</v>
      </c>
      <c r="P1052" s="80">
        <f t="shared" si="156"/>
        <v>-197</v>
      </c>
      <c r="Q1052" s="81">
        <f t="shared" si="157"/>
        <v>98.327248025813034</v>
      </c>
    </row>
    <row r="1053" spans="1:17" s="1" customFormat="1" ht="54" outlineLevel="1" x14ac:dyDescent="0.25">
      <c r="A1053" s="111">
        <f t="shared" si="154"/>
        <v>1050</v>
      </c>
      <c r="B1053" s="82" t="s">
        <v>2126</v>
      </c>
      <c r="C1053" s="76" t="s">
        <v>1958</v>
      </c>
      <c r="D1053" s="76" t="s">
        <v>2043</v>
      </c>
      <c r="E1053" s="76" t="s">
        <v>200</v>
      </c>
      <c r="F1053" s="76" t="s">
        <v>57</v>
      </c>
      <c r="G1053" s="76" t="s">
        <v>29</v>
      </c>
      <c r="H1053" s="76"/>
      <c r="I1053" s="76" t="s">
        <v>24</v>
      </c>
      <c r="J1053" s="76" t="s">
        <v>24</v>
      </c>
      <c r="K1053" s="75" t="s">
        <v>2127</v>
      </c>
      <c r="L1053" s="75" t="s">
        <v>24</v>
      </c>
      <c r="M1053" s="77">
        <v>0</v>
      </c>
      <c r="N1053" s="78">
        <v>218</v>
      </c>
      <c r="O1053" s="79">
        <v>191</v>
      </c>
      <c r="P1053" s="80">
        <f t="shared" si="156"/>
        <v>-27</v>
      </c>
      <c r="Q1053" s="81">
        <f t="shared" si="157"/>
        <v>87.614678899082563</v>
      </c>
    </row>
    <row r="1054" spans="1:17" s="1" customFormat="1" ht="27" outlineLevel="1" x14ac:dyDescent="0.25">
      <c r="A1054" s="111">
        <f t="shared" si="154"/>
        <v>1051</v>
      </c>
      <c r="B1054" s="82" t="s">
        <v>2128</v>
      </c>
      <c r="C1054" s="76" t="s">
        <v>1958</v>
      </c>
      <c r="D1054" s="76" t="s">
        <v>2043</v>
      </c>
      <c r="E1054" s="76" t="s">
        <v>1809</v>
      </c>
      <c r="F1054" s="76" t="s">
        <v>57</v>
      </c>
      <c r="G1054" s="76" t="s">
        <v>29</v>
      </c>
      <c r="H1054" s="76"/>
      <c r="I1054" s="76" t="s">
        <v>24</v>
      </c>
      <c r="J1054" s="76" t="s">
        <v>24</v>
      </c>
      <c r="K1054" s="75" t="s">
        <v>2129</v>
      </c>
      <c r="L1054" s="75" t="s">
        <v>24</v>
      </c>
      <c r="M1054" s="77">
        <v>4000</v>
      </c>
      <c r="N1054" s="78">
        <v>11297</v>
      </c>
      <c r="O1054" s="79">
        <v>10948</v>
      </c>
      <c r="P1054" s="80">
        <f t="shared" si="156"/>
        <v>-349</v>
      </c>
      <c r="Q1054" s="81">
        <f t="shared" si="157"/>
        <v>96.910684252456406</v>
      </c>
    </row>
    <row r="1055" spans="1:17" s="1" customFormat="1" ht="40.5" outlineLevel="1" x14ac:dyDescent="0.25">
      <c r="A1055" s="111">
        <f t="shared" si="154"/>
        <v>1052</v>
      </c>
      <c r="B1055" s="82" t="s">
        <v>2130</v>
      </c>
      <c r="C1055" s="76" t="s">
        <v>1958</v>
      </c>
      <c r="D1055" s="76" t="s">
        <v>2043</v>
      </c>
      <c r="E1055" s="76" t="s">
        <v>2131</v>
      </c>
      <c r="F1055" s="76" t="s">
        <v>57</v>
      </c>
      <c r="G1055" s="76" t="s">
        <v>29</v>
      </c>
      <c r="H1055" s="76"/>
      <c r="I1055" s="76" t="s">
        <v>24</v>
      </c>
      <c r="J1055" s="76" t="s">
        <v>24</v>
      </c>
      <c r="K1055" s="75" t="s">
        <v>2132</v>
      </c>
      <c r="L1055" s="75" t="s">
        <v>24</v>
      </c>
      <c r="M1055" s="77">
        <v>5000</v>
      </c>
      <c r="N1055" s="78">
        <v>10655</v>
      </c>
      <c r="O1055" s="79">
        <v>10581</v>
      </c>
      <c r="P1055" s="80">
        <f t="shared" si="156"/>
        <v>-74</v>
      </c>
      <c r="Q1055" s="81">
        <f t="shared" si="157"/>
        <v>99.305490380103237</v>
      </c>
    </row>
    <row r="1056" spans="1:17" s="1" customFormat="1" ht="54" customHeight="1" outlineLevel="1" x14ac:dyDescent="0.25">
      <c r="A1056" s="111">
        <f t="shared" si="154"/>
        <v>1053</v>
      </c>
      <c r="B1056" s="82" t="s">
        <v>2133</v>
      </c>
      <c r="C1056" s="76" t="s">
        <v>1958</v>
      </c>
      <c r="D1056" s="76" t="s">
        <v>2043</v>
      </c>
      <c r="E1056" s="76" t="s">
        <v>2131</v>
      </c>
      <c r="F1056" s="76" t="s">
        <v>57</v>
      </c>
      <c r="G1056" s="76" t="s">
        <v>29</v>
      </c>
      <c r="H1056" s="76"/>
      <c r="I1056" s="76" t="s">
        <v>24</v>
      </c>
      <c r="J1056" s="76" t="s">
        <v>24</v>
      </c>
      <c r="K1056" s="75" t="s">
        <v>2134</v>
      </c>
      <c r="L1056" s="75" t="s">
        <v>24</v>
      </c>
      <c r="M1056" s="77">
        <v>3000</v>
      </c>
      <c r="N1056" s="78">
        <v>3000</v>
      </c>
      <c r="O1056" s="79">
        <v>104</v>
      </c>
      <c r="P1056" s="80">
        <f t="shared" si="156"/>
        <v>-2896</v>
      </c>
      <c r="Q1056" s="81">
        <f t="shared" si="157"/>
        <v>3.4666666666666663</v>
      </c>
    </row>
    <row r="1057" spans="1:17" s="1" customFormat="1" ht="27" outlineLevel="1" x14ac:dyDescent="0.25">
      <c r="A1057" s="111">
        <f t="shared" si="154"/>
        <v>1054</v>
      </c>
      <c r="B1057" s="82" t="s">
        <v>2135</v>
      </c>
      <c r="C1057" s="76" t="s">
        <v>1958</v>
      </c>
      <c r="D1057" s="76" t="s">
        <v>2043</v>
      </c>
      <c r="E1057" s="76" t="s">
        <v>2136</v>
      </c>
      <c r="F1057" s="76" t="s">
        <v>206</v>
      </c>
      <c r="G1057" s="76" t="s">
        <v>29</v>
      </c>
      <c r="H1057" s="76"/>
      <c r="I1057" s="76" t="s">
        <v>24</v>
      </c>
      <c r="J1057" s="76" t="s">
        <v>24</v>
      </c>
      <c r="K1057" s="75" t="s">
        <v>2137</v>
      </c>
      <c r="L1057" s="75" t="s">
        <v>24</v>
      </c>
      <c r="M1057" s="77">
        <v>40000</v>
      </c>
      <c r="N1057" s="78">
        <v>91423</v>
      </c>
      <c r="O1057" s="79">
        <v>87774</v>
      </c>
      <c r="P1057" s="80">
        <f t="shared" si="156"/>
        <v>-3649</v>
      </c>
      <c r="Q1057" s="81">
        <f t="shared" si="157"/>
        <v>96.008663027903268</v>
      </c>
    </row>
    <row r="1058" spans="1:17" s="1" customFormat="1" ht="27" outlineLevel="1" x14ac:dyDescent="0.25">
      <c r="A1058" s="111">
        <f t="shared" si="154"/>
        <v>1055</v>
      </c>
      <c r="B1058" s="82" t="s">
        <v>2138</v>
      </c>
      <c r="C1058" s="76" t="s">
        <v>1958</v>
      </c>
      <c r="D1058" s="76" t="s">
        <v>2043</v>
      </c>
      <c r="E1058" s="76" t="s">
        <v>210</v>
      </c>
      <c r="F1058" s="76" t="s">
        <v>206</v>
      </c>
      <c r="G1058" s="76" t="s">
        <v>29</v>
      </c>
      <c r="H1058" s="76"/>
      <c r="I1058" s="76" t="s">
        <v>24</v>
      </c>
      <c r="J1058" s="76" t="s">
        <v>24</v>
      </c>
      <c r="K1058" s="75" t="s">
        <v>2139</v>
      </c>
      <c r="L1058" s="75" t="s">
        <v>24</v>
      </c>
      <c r="M1058" s="77">
        <v>0</v>
      </c>
      <c r="N1058" s="78">
        <v>278</v>
      </c>
      <c r="O1058" s="79">
        <v>244</v>
      </c>
      <c r="P1058" s="80">
        <f t="shared" si="156"/>
        <v>-34</v>
      </c>
      <c r="Q1058" s="81">
        <f t="shared" si="157"/>
        <v>87.769784172661872</v>
      </c>
    </row>
    <row r="1059" spans="1:17" s="1" customFormat="1" ht="40.5" outlineLevel="1" x14ac:dyDescent="0.25">
      <c r="A1059" s="111">
        <f t="shared" si="154"/>
        <v>1056</v>
      </c>
      <c r="B1059" s="82" t="s">
        <v>2140</v>
      </c>
      <c r="C1059" s="76" t="s">
        <v>1958</v>
      </c>
      <c r="D1059" s="76" t="s">
        <v>2043</v>
      </c>
      <c r="E1059" s="76" t="s">
        <v>260</v>
      </c>
      <c r="F1059" s="76" t="s">
        <v>206</v>
      </c>
      <c r="G1059" s="76" t="s">
        <v>29</v>
      </c>
      <c r="H1059" s="76"/>
      <c r="I1059" s="76" t="s">
        <v>24</v>
      </c>
      <c r="J1059" s="76" t="s">
        <v>24</v>
      </c>
      <c r="K1059" s="75" t="s">
        <v>2141</v>
      </c>
      <c r="L1059" s="75" t="s">
        <v>24</v>
      </c>
      <c r="M1059" s="77">
        <v>4000</v>
      </c>
      <c r="N1059" s="78">
        <v>4000</v>
      </c>
      <c r="O1059" s="79">
        <v>0</v>
      </c>
      <c r="P1059" s="80">
        <f t="shared" si="156"/>
        <v>-4000</v>
      </c>
      <c r="Q1059" s="81">
        <f t="shared" si="157"/>
        <v>0</v>
      </c>
    </row>
    <row r="1060" spans="1:17" s="1" customFormat="1" ht="40.5" outlineLevel="1" x14ac:dyDescent="0.25">
      <c r="A1060" s="111">
        <f t="shared" si="154"/>
        <v>1057</v>
      </c>
      <c r="B1060" s="82" t="s">
        <v>2142</v>
      </c>
      <c r="C1060" s="76" t="s">
        <v>1958</v>
      </c>
      <c r="D1060" s="76" t="s">
        <v>2043</v>
      </c>
      <c r="E1060" s="76" t="s">
        <v>260</v>
      </c>
      <c r="F1060" s="76" t="s">
        <v>206</v>
      </c>
      <c r="G1060" s="76" t="s">
        <v>29</v>
      </c>
      <c r="H1060" s="76"/>
      <c r="I1060" s="76" t="s">
        <v>24</v>
      </c>
      <c r="J1060" s="76" t="s">
        <v>24</v>
      </c>
      <c r="K1060" s="75" t="s">
        <v>2143</v>
      </c>
      <c r="L1060" s="75" t="s">
        <v>24</v>
      </c>
      <c r="M1060" s="77">
        <v>0</v>
      </c>
      <c r="N1060" s="78">
        <v>706</v>
      </c>
      <c r="O1060" s="79">
        <v>133</v>
      </c>
      <c r="P1060" s="80">
        <f t="shared" si="156"/>
        <v>-573</v>
      </c>
      <c r="Q1060" s="81">
        <f t="shared" si="157"/>
        <v>18.838526912181301</v>
      </c>
    </row>
    <row r="1061" spans="1:17" s="1" customFormat="1" ht="40.5" outlineLevel="1" x14ac:dyDescent="0.25">
      <c r="A1061" s="111">
        <f t="shared" si="154"/>
        <v>1058</v>
      </c>
      <c r="B1061" s="82" t="s">
        <v>2144</v>
      </c>
      <c r="C1061" s="76" t="s">
        <v>1958</v>
      </c>
      <c r="D1061" s="76" t="s">
        <v>2043</v>
      </c>
      <c r="E1061" s="76" t="s">
        <v>216</v>
      </c>
      <c r="F1061" s="76" t="s">
        <v>206</v>
      </c>
      <c r="G1061" s="76" t="s">
        <v>29</v>
      </c>
      <c r="H1061" s="76"/>
      <c r="I1061" s="76" t="s">
        <v>24</v>
      </c>
      <c r="J1061" s="76" t="s">
        <v>24</v>
      </c>
      <c r="K1061" s="75" t="s">
        <v>2145</v>
      </c>
      <c r="L1061" s="75" t="s">
        <v>24</v>
      </c>
      <c r="M1061" s="77">
        <v>0</v>
      </c>
      <c r="N1061" s="78">
        <v>500</v>
      </c>
      <c r="O1061" s="79">
        <v>0</v>
      </c>
      <c r="P1061" s="80">
        <f t="shared" si="156"/>
        <v>-500</v>
      </c>
      <c r="Q1061" s="81">
        <f t="shared" si="157"/>
        <v>0</v>
      </c>
    </row>
    <row r="1062" spans="1:17" s="1" customFormat="1" ht="27" outlineLevel="1" x14ac:dyDescent="0.25">
      <c r="A1062" s="111">
        <f t="shared" si="154"/>
        <v>1059</v>
      </c>
      <c r="B1062" s="82" t="s">
        <v>2146</v>
      </c>
      <c r="C1062" s="76" t="s">
        <v>1958</v>
      </c>
      <c r="D1062" s="76" t="s">
        <v>2043</v>
      </c>
      <c r="E1062" s="76" t="s">
        <v>220</v>
      </c>
      <c r="F1062" s="76" t="s">
        <v>206</v>
      </c>
      <c r="G1062" s="76" t="s">
        <v>29</v>
      </c>
      <c r="H1062" s="76"/>
      <c r="I1062" s="76" t="s">
        <v>24</v>
      </c>
      <c r="J1062" s="76" t="s">
        <v>24</v>
      </c>
      <c r="K1062" s="75" t="s">
        <v>2147</v>
      </c>
      <c r="L1062" s="75" t="s">
        <v>24</v>
      </c>
      <c r="M1062" s="77">
        <v>6200</v>
      </c>
      <c r="N1062" s="78">
        <v>6200</v>
      </c>
      <c r="O1062" s="79">
        <v>282</v>
      </c>
      <c r="P1062" s="80">
        <f t="shared" si="156"/>
        <v>-5918</v>
      </c>
      <c r="Q1062" s="81">
        <f t="shared" si="157"/>
        <v>4.5483870967741939</v>
      </c>
    </row>
    <row r="1063" spans="1:17" s="1" customFormat="1" ht="40.5" outlineLevel="1" x14ac:dyDescent="0.25">
      <c r="A1063" s="111">
        <f t="shared" si="154"/>
        <v>1060</v>
      </c>
      <c r="B1063" s="82" t="s">
        <v>2148</v>
      </c>
      <c r="C1063" s="76" t="s">
        <v>1958</v>
      </c>
      <c r="D1063" s="76" t="s">
        <v>2043</v>
      </c>
      <c r="E1063" s="76" t="s">
        <v>224</v>
      </c>
      <c r="F1063" s="76" t="s">
        <v>206</v>
      </c>
      <c r="G1063" s="76" t="s">
        <v>29</v>
      </c>
      <c r="H1063" s="76"/>
      <c r="I1063" s="76" t="s">
        <v>24</v>
      </c>
      <c r="J1063" s="76" t="s">
        <v>24</v>
      </c>
      <c r="K1063" s="75" t="s">
        <v>2149</v>
      </c>
      <c r="L1063" s="75" t="s">
        <v>24</v>
      </c>
      <c r="M1063" s="77">
        <v>12000</v>
      </c>
      <c r="N1063" s="78">
        <v>37329</v>
      </c>
      <c r="O1063" s="79">
        <v>36946</v>
      </c>
      <c r="P1063" s="80">
        <f t="shared" si="156"/>
        <v>-383</v>
      </c>
      <c r="Q1063" s="81">
        <f t="shared" si="157"/>
        <v>98.973988052184623</v>
      </c>
    </row>
    <row r="1064" spans="1:17" s="1" customFormat="1" ht="13.5" outlineLevel="1" x14ac:dyDescent="0.25">
      <c r="A1064" s="110">
        <f t="shared" si="154"/>
        <v>1061</v>
      </c>
      <c r="B1064" s="75" t="s">
        <v>2150</v>
      </c>
      <c r="C1064" s="76" t="s">
        <v>1958</v>
      </c>
      <c r="D1064" s="76" t="s">
        <v>2043</v>
      </c>
      <c r="E1064" s="76" t="s">
        <v>1819</v>
      </c>
      <c r="F1064" s="76" t="s">
        <v>206</v>
      </c>
      <c r="G1064" s="76" t="s">
        <v>29</v>
      </c>
      <c r="H1064" s="76"/>
      <c r="I1064" s="76" t="s">
        <v>24</v>
      </c>
      <c r="J1064" s="76" t="s">
        <v>24</v>
      </c>
      <c r="K1064" s="75" t="s">
        <v>2151</v>
      </c>
      <c r="L1064" s="75" t="s">
        <v>24</v>
      </c>
      <c r="M1064" s="77">
        <v>0</v>
      </c>
      <c r="N1064" s="78">
        <v>500</v>
      </c>
      <c r="O1064" s="79">
        <v>212</v>
      </c>
      <c r="P1064" s="80">
        <f t="shared" si="156"/>
        <v>-288</v>
      </c>
      <c r="Q1064" s="81">
        <f t="shared" si="157"/>
        <v>42.4</v>
      </c>
    </row>
    <row r="1065" spans="1:17" s="1" customFormat="1" ht="27" outlineLevel="1" x14ac:dyDescent="0.25">
      <c r="A1065" s="111">
        <f t="shared" si="154"/>
        <v>1062</v>
      </c>
      <c r="B1065" s="82" t="s">
        <v>2152</v>
      </c>
      <c r="C1065" s="76" t="s">
        <v>1958</v>
      </c>
      <c r="D1065" s="76" t="s">
        <v>2043</v>
      </c>
      <c r="E1065" s="76" t="s">
        <v>1819</v>
      </c>
      <c r="F1065" s="76" t="s">
        <v>206</v>
      </c>
      <c r="G1065" s="76" t="s">
        <v>29</v>
      </c>
      <c r="H1065" s="76"/>
      <c r="I1065" s="76" t="s">
        <v>24</v>
      </c>
      <c r="J1065" s="76" t="s">
        <v>24</v>
      </c>
      <c r="K1065" s="75" t="s">
        <v>2153</v>
      </c>
      <c r="L1065" s="75" t="s">
        <v>24</v>
      </c>
      <c r="M1065" s="77">
        <v>10000</v>
      </c>
      <c r="N1065" s="78">
        <v>1500</v>
      </c>
      <c r="O1065" s="79">
        <v>1059</v>
      </c>
      <c r="P1065" s="80">
        <f t="shared" si="156"/>
        <v>-441</v>
      </c>
      <c r="Q1065" s="81">
        <f t="shared" si="157"/>
        <v>70.599999999999994</v>
      </c>
    </row>
    <row r="1066" spans="1:17" s="1" customFormat="1" ht="27" outlineLevel="1" x14ac:dyDescent="0.25">
      <c r="A1066" s="111">
        <f t="shared" si="154"/>
        <v>1063</v>
      </c>
      <c r="B1066" s="82" t="s">
        <v>2154</v>
      </c>
      <c r="C1066" s="76" t="s">
        <v>1958</v>
      </c>
      <c r="D1066" s="76" t="s">
        <v>2043</v>
      </c>
      <c r="E1066" s="76" t="s">
        <v>226</v>
      </c>
      <c r="F1066" s="76" t="s">
        <v>206</v>
      </c>
      <c r="G1066" s="76" t="s">
        <v>35</v>
      </c>
      <c r="H1066" s="76"/>
      <c r="I1066" s="76" t="s">
        <v>24</v>
      </c>
      <c r="J1066" s="76" t="s">
        <v>24</v>
      </c>
      <c r="K1066" s="75" t="s">
        <v>2155</v>
      </c>
      <c r="L1066" s="75" t="s">
        <v>24</v>
      </c>
      <c r="M1066" s="77">
        <v>0</v>
      </c>
      <c r="N1066" s="78">
        <v>3822</v>
      </c>
      <c r="O1066" s="79">
        <v>3531</v>
      </c>
      <c r="P1066" s="80">
        <f>O1066-N1066</f>
        <v>-291</v>
      </c>
      <c r="Q1066" s="81">
        <f>O1066/N1066*100</f>
        <v>92.3861852433281</v>
      </c>
    </row>
    <row r="1067" spans="1:17" s="1" customFormat="1" ht="27" outlineLevel="1" x14ac:dyDescent="0.25">
      <c r="A1067" s="111">
        <f t="shared" si="154"/>
        <v>1064</v>
      </c>
      <c r="B1067" s="82" t="s">
        <v>2156</v>
      </c>
      <c r="C1067" s="76" t="s">
        <v>1958</v>
      </c>
      <c r="D1067" s="76" t="s">
        <v>2043</v>
      </c>
      <c r="E1067" s="76" t="s">
        <v>226</v>
      </c>
      <c r="F1067" s="76" t="s">
        <v>206</v>
      </c>
      <c r="G1067" s="76" t="s">
        <v>29</v>
      </c>
      <c r="H1067" s="76"/>
      <c r="I1067" s="76" t="s">
        <v>24</v>
      </c>
      <c r="J1067" s="76" t="s">
        <v>24</v>
      </c>
      <c r="K1067" s="75" t="s">
        <v>2157</v>
      </c>
      <c r="L1067" s="75" t="s">
        <v>24</v>
      </c>
      <c r="M1067" s="77">
        <v>2000</v>
      </c>
      <c r="N1067" s="78">
        <v>3954</v>
      </c>
      <c r="O1067" s="79">
        <v>2193</v>
      </c>
      <c r="P1067" s="80">
        <f t="shared" si="156"/>
        <v>-1761</v>
      </c>
      <c r="Q1067" s="81">
        <f t="shared" si="157"/>
        <v>55.462822458270111</v>
      </c>
    </row>
    <row r="1068" spans="1:17" s="1" customFormat="1" ht="40.5" outlineLevel="1" x14ac:dyDescent="0.25">
      <c r="A1068" s="111">
        <f t="shared" si="154"/>
        <v>1065</v>
      </c>
      <c r="B1068" s="82" t="s">
        <v>2158</v>
      </c>
      <c r="C1068" s="76" t="s">
        <v>1958</v>
      </c>
      <c r="D1068" s="76" t="s">
        <v>2043</v>
      </c>
      <c r="E1068" s="76" t="s">
        <v>226</v>
      </c>
      <c r="F1068" s="76" t="s">
        <v>206</v>
      </c>
      <c r="G1068" s="76" t="s">
        <v>29</v>
      </c>
      <c r="H1068" s="76"/>
      <c r="I1068" s="76" t="s">
        <v>24</v>
      </c>
      <c r="J1068" s="76" t="s">
        <v>24</v>
      </c>
      <c r="K1068" s="75" t="s">
        <v>2159</v>
      </c>
      <c r="L1068" s="75" t="s">
        <v>24</v>
      </c>
      <c r="M1068" s="77">
        <v>10000</v>
      </c>
      <c r="N1068" s="78">
        <v>3705</v>
      </c>
      <c r="O1068" s="79">
        <v>0</v>
      </c>
      <c r="P1068" s="80">
        <f t="shared" si="156"/>
        <v>-3705</v>
      </c>
      <c r="Q1068" s="81">
        <f t="shared" si="157"/>
        <v>0</v>
      </c>
    </row>
    <row r="1069" spans="1:17" s="1" customFormat="1" ht="27" customHeight="1" outlineLevel="1" x14ac:dyDescent="0.25">
      <c r="A1069" s="111">
        <f t="shared" si="154"/>
        <v>1066</v>
      </c>
      <c r="B1069" s="82" t="s">
        <v>2160</v>
      </c>
      <c r="C1069" s="76" t="s">
        <v>1958</v>
      </c>
      <c r="D1069" s="76" t="s">
        <v>2043</v>
      </c>
      <c r="E1069" s="76" t="s">
        <v>226</v>
      </c>
      <c r="F1069" s="76" t="s">
        <v>206</v>
      </c>
      <c r="G1069" s="76" t="s">
        <v>29</v>
      </c>
      <c r="H1069" s="76"/>
      <c r="I1069" s="76" t="s">
        <v>24</v>
      </c>
      <c r="J1069" s="76" t="s">
        <v>24</v>
      </c>
      <c r="K1069" s="75" t="s">
        <v>2161</v>
      </c>
      <c r="L1069" s="75" t="s">
        <v>24</v>
      </c>
      <c r="M1069" s="77">
        <v>0</v>
      </c>
      <c r="N1069" s="78">
        <v>725</v>
      </c>
      <c r="O1069" s="79">
        <v>653</v>
      </c>
      <c r="P1069" s="80">
        <f t="shared" si="156"/>
        <v>-72</v>
      </c>
      <c r="Q1069" s="81">
        <f t="shared" si="157"/>
        <v>90.068965517241381</v>
      </c>
    </row>
    <row r="1070" spans="1:17" s="1" customFormat="1" ht="40.5" outlineLevel="1" x14ac:dyDescent="0.25">
      <c r="A1070" s="111">
        <f t="shared" si="154"/>
        <v>1067</v>
      </c>
      <c r="B1070" s="82" t="s">
        <v>2162</v>
      </c>
      <c r="C1070" s="76" t="s">
        <v>1958</v>
      </c>
      <c r="D1070" s="76" t="s">
        <v>2043</v>
      </c>
      <c r="E1070" s="76" t="s">
        <v>230</v>
      </c>
      <c r="F1070" s="76" t="s">
        <v>206</v>
      </c>
      <c r="G1070" s="76" t="s">
        <v>29</v>
      </c>
      <c r="H1070" s="76"/>
      <c r="I1070" s="76" t="s">
        <v>24</v>
      </c>
      <c r="J1070" s="76" t="s">
        <v>24</v>
      </c>
      <c r="K1070" s="75" t="s">
        <v>2163</v>
      </c>
      <c r="L1070" s="75" t="s">
        <v>24</v>
      </c>
      <c r="M1070" s="77">
        <v>0</v>
      </c>
      <c r="N1070" s="78">
        <v>194</v>
      </c>
      <c r="O1070" s="79">
        <v>169</v>
      </c>
      <c r="P1070" s="80">
        <f t="shared" si="156"/>
        <v>-25</v>
      </c>
      <c r="Q1070" s="81">
        <f t="shared" si="157"/>
        <v>87.113402061855666</v>
      </c>
    </row>
    <row r="1071" spans="1:17" s="1" customFormat="1" ht="27" outlineLevel="1" x14ac:dyDescent="0.25">
      <c r="A1071" s="111">
        <f t="shared" si="154"/>
        <v>1068</v>
      </c>
      <c r="B1071" s="82" t="s">
        <v>2164</v>
      </c>
      <c r="C1071" s="76" t="s">
        <v>1958</v>
      </c>
      <c r="D1071" s="76" t="s">
        <v>2043</v>
      </c>
      <c r="E1071" s="76" t="s">
        <v>230</v>
      </c>
      <c r="F1071" s="76" t="s">
        <v>206</v>
      </c>
      <c r="G1071" s="76" t="s">
        <v>29</v>
      </c>
      <c r="H1071" s="76"/>
      <c r="I1071" s="76" t="s">
        <v>24</v>
      </c>
      <c r="J1071" s="76" t="s">
        <v>24</v>
      </c>
      <c r="K1071" s="75" t="s">
        <v>2165</v>
      </c>
      <c r="L1071" s="75" t="s">
        <v>24</v>
      </c>
      <c r="M1071" s="77">
        <v>0</v>
      </c>
      <c r="N1071" s="78">
        <v>7546</v>
      </c>
      <c r="O1071" s="79">
        <v>7537</v>
      </c>
      <c r="P1071" s="80">
        <f t="shared" si="156"/>
        <v>-9</v>
      </c>
      <c r="Q1071" s="81">
        <f t="shared" si="157"/>
        <v>99.880731513384575</v>
      </c>
    </row>
    <row r="1072" spans="1:17" s="1" customFormat="1" ht="40.5" outlineLevel="1" x14ac:dyDescent="0.25">
      <c r="A1072" s="111">
        <f t="shared" si="154"/>
        <v>1069</v>
      </c>
      <c r="B1072" s="82" t="s">
        <v>2166</v>
      </c>
      <c r="C1072" s="76" t="s">
        <v>1958</v>
      </c>
      <c r="D1072" s="76" t="s">
        <v>2043</v>
      </c>
      <c r="E1072" s="76" t="s">
        <v>230</v>
      </c>
      <c r="F1072" s="76" t="s">
        <v>206</v>
      </c>
      <c r="G1072" s="76" t="s">
        <v>29</v>
      </c>
      <c r="H1072" s="76"/>
      <c r="I1072" s="76" t="s">
        <v>24</v>
      </c>
      <c r="J1072" s="76" t="s">
        <v>24</v>
      </c>
      <c r="K1072" s="75" t="s">
        <v>2028</v>
      </c>
      <c r="L1072" s="75" t="s">
        <v>24</v>
      </c>
      <c r="M1072" s="77">
        <v>2500</v>
      </c>
      <c r="N1072" s="78">
        <v>3000</v>
      </c>
      <c r="O1072" s="79">
        <v>2727</v>
      </c>
      <c r="P1072" s="80">
        <f t="shared" si="156"/>
        <v>-273</v>
      </c>
      <c r="Q1072" s="81">
        <f t="shared" si="157"/>
        <v>90.9</v>
      </c>
    </row>
    <row r="1073" spans="1:17" s="1" customFormat="1" ht="54" outlineLevel="1" x14ac:dyDescent="0.25">
      <c r="A1073" s="111">
        <f t="shared" si="154"/>
        <v>1070</v>
      </c>
      <c r="B1073" s="82" t="s">
        <v>2167</v>
      </c>
      <c r="C1073" s="76" t="s">
        <v>1958</v>
      </c>
      <c r="D1073" s="76" t="s">
        <v>2043</v>
      </c>
      <c r="E1073" s="76" t="s">
        <v>2168</v>
      </c>
      <c r="F1073" s="76" t="s">
        <v>206</v>
      </c>
      <c r="G1073" s="76" t="s">
        <v>47</v>
      </c>
      <c r="H1073" s="76"/>
      <c r="I1073" s="76" t="s">
        <v>24</v>
      </c>
      <c r="J1073" s="76" t="s">
        <v>24</v>
      </c>
      <c r="K1073" s="75" t="s">
        <v>2169</v>
      </c>
      <c r="L1073" s="75" t="s">
        <v>24</v>
      </c>
      <c r="M1073" s="77">
        <v>0</v>
      </c>
      <c r="N1073" s="78">
        <v>106</v>
      </c>
      <c r="O1073" s="79">
        <v>106</v>
      </c>
      <c r="P1073" s="80">
        <f t="shared" si="156"/>
        <v>0</v>
      </c>
      <c r="Q1073" s="81">
        <f t="shared" si="157"/>
        <v>100</v>
      </c>
    </row>
    <row r="1074" spans="1:17" s="1" customFormat="1" ht="40.5" outlineLevel="1" x14ac:dyDescent="0.25">
      <c r="A1074" s="111">
        <f t="shared" si="154"/>
        <v>1071</v>
      </c>
      <c r="B1074" s="82" t="s">
        <v>2170</v>
      </c>
      <c r="C1074" s="76" t="s">
        <v>1958</v>
      </c>
      <c r="D1074" s="76" t="s">
        <v>2043</v>
      </c>
      <c r="E1074" s="76" t="s">
        <v>2168</v>
      </c>
      <c r="F1074" s="76" t="s">
        <v>206</v>
      </c>
      <c r="G1074" s="76" t="s">
        <v>29</v>
      </c>
      <c r="H1074" s="76"/>
      <c r="I1074" s="76" t="s">
        <v>24</v>
      </c>
      <c r="J1074" s="76" t="s">
        <v>24</v>
      </c>
      <c r="K1074" s="75" t="s">
        <v>2169</v>
      </c>
      <c r="L1074" s="75" t="s">
        <v>24</v>
      </c>
      <c r="M1074" s="77">
        <v>30000</v>
      </c>
      <c r="N1074" s="78">
        <v>51159</v>
      </c>
      <c r="O1074" s="79">
        <v>48178</v>
      </c>
      <c r="P1074" s="80">
        <f t="shared" si="156"/>
        <v>-2981</v>
      </c>
      <c r="Q1074" s="81">
        <f t="shared" si="157"/>
        <v>94.173068277331467</v>
      </c>
    </row>
    <row r="1075" spans="1:17" s="1" customFormat="1" ht="40.5" customHeight="1" outlineLevel="1" x14ac:dyDescent="0.25">
      <c r="A1075" s="111">
        <f t="shared" si="154"/>
        <v>1072</v>
      </c>
      <c r="B1075" s="82" t="s">
        <v>2171</v>
      </c>
      <c r="C1075" s="76" t="s">
        <v>1958</v>
      </c>
      <c r="D1075" s="76" t="s">
        <v>2043</v>
      </c>
      <c r="E1075" s="76" t="s">
        <v>2168</v>
      </c>
      <c r="F1075" s="76" t="s">
        <v>206</v>
      </c>
      <c r="G1075" s="76" t="s">
        <v>35</v>
      </c>
      <c r="H1075" s="76"/>
      <c r="I1075" s="76" t="s">
        <v>24</v>
      </c>
      <c r="J1075" s="76" t="s">
        <v>24</v>
      </c>
      <c r="K1075" s="75" t="s">
        <v>2169</v>
      </c>
      <c r="L1075" s="75" t="s">
        <v>24</v>
      </c>
      <c r="M1075" s="77">
        <v>0</v>
      </c>
      <c r="N1075" s="78">
        <v>3996</v>
      </c>
      <c r="O1075" s="79">
        <v>3269</v>
      </c>
      <c r="P1075" s="80">
        <f t="shared" si="156"/>
        <v>-727</v>
      </c>
      <c r="Q1075" s="81">
        <f t="shared" si="157"/>
        <v>81.806806806806804</v>
      </c>
    </row>
    <row r="1076" spans="1:17" s="1" customFormat="1" ht="40.5" outlineLevel="1" x14ac:dyDescent="0.25">
      <c r="A1076" s="111">
        <f t="shared" ref="A1076:A1139" si="158">1+A1075</f>
        <v>1073</v>
      </c>
      <c r="B1076" s="82" t="s">
        <v>2172</v>
      </c>
      <c r="C1076" s="76" t="s">
        <v>1958</v>
      </c>
      <c r="D1076" s="76" t="s">
        <v>2043</v>
      </c>
      <c r="E1076" s="76" t="s">
        <v>2168</v>
      </c>
      <c r="F1076" s="76" t="s">
        <v>206</v>
      </c>
      <c r="G1076" s="76" t="s">
        <v>29</v>
      </c>
      <c r="H1076" s="76"/>
      <c r="I1076" s="76" t="s">
        <v>24</v>
      </c>
      <c r="J1076" s="76" t="s">
        <v>24</v>
      </c>
      <c r="K1076" s="75" t="s">
        <v>2173</v>
      </c>
      <c r="L1076" s="75" t="s">
        <v>24</v>
      </c>
      <c r="M1076" s="77">
        <v>5000</v>
      </c>
      <c r="N1076" s="78">
        <v>35800</v>
      </c>
      <c r="O1076" s="79">
        <v>35371</v>
      </c>
      <c r="P1076" s="80">
        <f t="shared" si="156"/>
        <v>-429</v>
      </c>
      <c r="Q1076" s="81">
        <f t="shared" si="157"/>
        <v>98.80167597765363</v>
      </c>
    </row>
    <row r="1077" spans="1:17" s="1" customFormat="1" ht="40.5" outlineLevel="1" x14ac:dyDescent="0.25">
      <c r="A1077" s="111">
        <f t="shared" si="158"/>
        <v>1074</v>
      </c>
      <c r="B1077" s="82" t="s">
        <v>2174</v>
      </c>
      <c r="C1077" s="76" t="s">
        <v>1958</v>
      </c>
      <c r="D1077" s="76" t="s">
        <v>2043</v>
      </c>
      <c r="E1077" s="76" t="s">
        <v>2168</v>
      </c>
      <c r="F1077" s="76" t="s">
        <v>206</v>
      </c>
      <c r="G1077" s="76" t="s">
        <v>29</v>
      </c>
      <c r="H1077" s="76"/>
      <c r="I1077" s="76" t="s">
        <v>24</v>
      </c>
      <c r="J1077" s="76" t="s">
        <v>24</v>
      </c>
      <c r="K1077" s="75" t="s">
        <v>2175</v>
      </c>
      <c r="L1077" s="75" t="s">
        <v>24</v>
      </c>
      <c r="M1077" s="77">
        <v>0</v>
      </c>
      <c r="N1077" s="78">
        <v>9160</v>
      </c>
      <c r="O1077" s="79">
        <v>908</v>
      </c>
      <c r="P1077" s="80">
        <f t="shared" si="156"/>
        <v>-8252</v>
      </c>
      <c r="Q1077" s="81">
        <f t="shared" si="157"/>
        <v>9.9126637554585155</v>
      </c>
    </row>
    <row r="1078" spans="1:17" s="1" customFormat="1" ht="27" outlineLevel="1" x14ac:dyDescent="0.25">
      <c r="A1078" s="111">
        <f t="shared" si="158"/>
        <v>1075</v>
      </c>
      <c r="B1078" s="82" t="s">
        <v>2176</v>
      </c>
      <c r="C1078" s="76" t="s">
        <v>1958</v>
      </c>
      <c r="D1078" s="76" t="s">
        <v>2043</v>
      </c>
      <c r="E1078" s="76" t="s">
        <v>235</v>
      </c>
      <c r="F1078" s="76" t="s">
        <v>236</v>
      </c>
      <c r="G1078" s="76" t="s">
        <v>29</v>
      </c>
      <c r="H1078" s="76"/>
      <c r="I1078" s="76" t="s">
        <v>24</v>
      </c>
      <c r="J1078" s="76" t="s">
        <v>24</v>
      </c>
      <c r="K1078" s="75" t="s">
        <v>2177</v>
      </c>
      <c r="L1078" s="75" t="s">
        <v>24</v>
      </c>
      <c r="M1078" s="77">
        <v>20000</v>
      </c>
      <c r="N1078" s="78">
        <v>52112</v>
      </c>
      <c r="O1078" s="79">
        <v>51881</v>
      </c>
      <c r="P1078" s="80">
        <f t="shared" si="156"/>
        <v>-231</v>
      </c>
      <c r="Q1078" s="81">
        <f t="shared" si="157"/>
        <v>99.556723979121884</v>
      </c>
    </row>
    <row r="1079" spans="1:17" s="1" customFormat="1" ht="27" outlineLevel="1" x14ac:dyDescent="0.25">
      <c r="A1079" s="111">
        <f t="shared" si="158"/>
        <v>1076</v>
      </c>
      <c r="B1079" s="82" t="s">
        <v>2178</v>
      </c>
      <c r="C1079" s="76" t="s">
        <v>1958</v>
      </c>
      <c r="D1079" s="76" t="s">
        <v>2043</v>
      </c>
      <c r="E1079" s="76" t="s">
        <v>235</v>
      </c>
      <c r="F1079" s="76" t="s">
        <v>236</v>
      </c>
      <c r="G1079" s="76" t="s">
        <v>35</v>
      </c>
      <c r="H1079" s="76"/>
      <c r="I1079" s="76" t="s">
        <v>24</v>
      </c>
      <c r="J1079" s="76" t="s">
        <v>24</v>
      </c>
      <c r="K1079" s="75" t="s">
        <v>2177</v>
      </c>
      <c r="L1079" s="75" t="s">
        <v>24</v>
      </c>
      <c r="M1079" s="77">
        <v>0</v>
      </c>
      <c r="N1079" s="78">
        <v>951</v>
      </c>
      <c r="O1079" s="79">
        <v>951</v>
      </c>
      <c r="P1079" s="80">
        <f>O1079-N1079</f>
        <v>0</v>
      </c>
      <c r="Q1079" s="81">
        <f>O1079/N1079*100</f>
        <v>100</v>
      </c>
    </row>
    <row r="1080" spans="1:17" s="1" customFormat="1" ht="27" outlineLevel="1" x14ac:dyDescent="0.25">
      <c r="A1080" s="111">
        <f t="shared" si="158"/>
        <v>1077</v>
      </c>
      <c r="B1080" s="82" t="s">
        <v>2179</v>
      </c>
      <c r="C1080" s="76" t="s">
        <v>1958</v>
      </c>
      <c r="D1080" s="76" t="s">
        <v>2043</v>
      </c>
      <c r="E1080" s="76" t="s">
        <v>235</v>
      </c>
      <c r="F1080" s="76" t="s">
        <v>236</v>
      </c>
      <c r="G1080" s="76" t="s">
        <v>29</v>
      </c>
      <c r="H1080" s="76"/>
      <c r="I1080" s="76" t="s">
        <v>24</v>
      </c>
      <c r="J1080" s="76" t="s">
        <v>24</v>
      </c>
      <c r="K1080" s="75" t="s">
        <v>2180</v>
      </c>
      <c r="L1080" s="75" t="s">
        <v>24</v>
      </c>
      <c r="M1080" s="77">
        <v>0</v>
      </c>
      <c r="N1080" s="78">
        <v>100</v>
      </c>
      <c r="O1080" s="79">
        <v>0</v>
      </c>
      <c r="P1080" s="80">
        <f t="shared" ref="P1080:P1093" si="159">O1080-N1080</f>
        <v>-100</v>
      </c>
      <c r="Q1080" s="81">
        <f t="shared" si="157"/>
        <v>0</v>
      </c>
    </row>
    <row r="1081" spans="1:17" s="1" customFormat="1" ht="27" outlineLevel="1" x14ac:dyDescent="0.25">
      <c r="A1081" s="111">
        <f t="shared" si="158"/>
        <v>1078</v>
      </c>
      <c r="B1081" s="82" t="s">
        <v>2181</v>
      </c>
      <c r="C1081" s="76" t="s">
        <v>1958</v>
      </c>
      <c r="D1081" s="76" t="s">
        <v>2043</v>
      </c>
      <c r="E1081" s="76" t="s">
        <v>238</v>
      </c>
      <c r="F1081" s="76" t="s">
        <v>239</v>
      </c>
      <c r="G1081" s="76" t="s">
        <v>29</v>
      </c>
      <c r="H1081" s="76"/>
      <c r="I1081" s="76" t="s">
        <v>24</v>
      </c>
      <c r="J1081" s="76" t="s">
        <v>24</v>
      </c>
      <c r="K1081" s="75" t="s">
        <v>2182</v>
      </c>
      <c r="L1081" s="75" t="s">
        <v>24</v>
      </c>
      <c r="M1081" s="77">
        <v>0</v>
      </c>
      <c r="N1081" s="78">
        <v>3000</v>
      </c>
      <c r="O1081" s="79">
        <v>1104</v>
      </c>
      <c r="P1081" s="80">
        <f t="shared" si="159"/>
        <v>-1896</v>
      </c>
      <c r="Q1081" s="81">
        <f t="shared" si="157"/>
        <v>36.799999999999997</v>
      </c>
    </row>
    <row r="1082" spans="1:17" s="1" customFormat="1" ht="27" outlineLevel="1" x14ac:dyDescent="0.25">
      <c r="A1082" s="111">
        <f t="shared" si="158"/>
        <v>1079</v>
      </c>
      <c r="B1082" s="82" t="s">
        <v>2183</v>
      </c>
      <c r="C1082" s="76" t="s">
        <v>1958</v>
      </c>
      <c r="D1082" s="76" t="s">
        <v>2043</v>
      </c>
      <c r="E1082" s="76" t="s">
        <v>1776</v>
      </c>
      <c r="F1082" s="76" t="s">
        <v>239</v>
      </c>
      <c r="G1082" s="76" t="s">
        <v>29</v>
      </c>
      <c r="H1082" s="76"/>
      <c r="I1082" s="76" t="s">
        <v>24</v>
      </c>
      <c r="J1082" s="76" t="s">
        <v>24</v>
      </c>
      <c r="K1082" s="75" t="s">
        <v>2184</v>
      </c>
      <c r="L1082" s="75" t="s">
        <v>24</v>
      </c>
      <c r="M1082" s="77">
        <v>4000</v>
      </c>
      <c r="N1082" s="78">
        <v>6500</v>
      </c>
      <c r="O1082" s="79">
        <v>6225</v>
      </c>
      <c r="P1082" s="80">
        <f t="shared" si="159"/>
        <v>-275</v>
      </c>
      <c r="Q1082" s="81">
        <f t="shared" si="157"/>
        <v>95.769230769230774</v>
      </c>
    </row>
    <row r="1083" spans="1:17" s="1" customFormat="1" ht="27" outlineLevel="1" x14ac:dyDescent="0.25">
      <c r="A1083" s="111">
        <f t="shared" si="158"/>
        <v>1080</v>
      </c>
      <c r="B1083" s="82" t="s">
        <v>2185</v>
      </c>
      <c r="C1083" s="76" t="s">
        <v>1958</v>
      </c>
      <c r="D1083" s="76" t="s">
        <v>2043</v>
      </c>
      <c r="E1083" s="76" t="s">
        <v>1776</v>
      </c>
      <c r="F1083" s="76" t="s">
        <v>239</v>
      </c>
      <c r="G1083" s="76" t="s">
        <v>29</v>
      </c>
      <c r="H1083" s="76"/>
      <c r="I1083" s="76" t="s">
        <v>24</v>
      </c>
      <c r="J1083" s="76" t="s">
        <v>24</v>
      </c>
      <c r="K1083" s="75" t="s">
        <v>2186</v>
      </c>
      <c r="L1083" s="75" t="s">
        <v>24</v>
      </c>
      <c r="M1083" s="77">
        <v>0</v>
      </c>
      <c r="N1083" s="78">
        <v>410</v>
      </c>
      <c r="O1083" s="79">
        <v>69</v>
      </c>
      <c r="P1083" s="80">
        <f t="shared" si="159"/>
        <v>-341</v>
      </c>
      <c r="Q1083" s="81">
        <f t="shared" si="157"/>
        <v>16.829268292682929</v>
      </c>
    </row>
    <row r="1084" spans="1:17" s="1" customFormat="1" ht="27" outlineLevel="1" x14ac:dyDescent="0.25">
      <c r="A1084" s="111">
        <f t="shared" si="158"/>
        <v>1081</v>
      </c>
      <c r="B1084" s="82" t="s">
        <v>2187</v>
      </c>
      <c r="C1084" s="76" t="s">
        <v>1958</v>
      </c>
      <c r="D1084" s="76" t="s">
        <v>2043</v>
      </c>
      <c r="E1084" s="76" t="s">
        <v>241</v>
      </c>
      <c r="F1084" s="76" t="s">
        <v>239</v>
      </c>
      <c r="G1084" s="76" t="s">
        <v>29</v>
      </c>
      <c r="H1084" s="76"/>
      <c r="I1084" s="76" t="s">
        <v>24</v>
      </c>
      <c r="J1084" s="76" t="s">
        <v>24</v>
      </c>
      <c r="K1084" s="75" t="s">
        <v>2188</v>
      </c>
      <c r="L1084" s="75" t="s">
        <v>24</v>
      </c>
      <c r="M1084" s="77">
        <v>5000</v>
      </c>
      <c r="N1084" s="78">
        <v>1000</v>
      </c>
      <c r="O1084" s="79">
        <v>459</v>
      </c>
      <c r="P1084" s="80">
        <f t="shared" si="159"/>
        <v>-541</v>
      </c>
      <c r="Q1084" s="81">
        <f t="shared" si="157"/>
        <v>45.9</v>
      </c>
    </row>
    <row r="1085" spans="1:17" s="1" customFormat="1" ht="27" customHeight="1" outlineLevel="1" x14ac:dyDescent="0.25">
      <c r="A1085" s="111">
        <f t="shared" si="158"/>
        <v>1082</v>
      </c>
      <c r="B1085" s="82" t="s">
        <v>2189</v>
      </c>
      <c r="C1085" s="76" t="s">
        <v>1958</v>
      </c>
      <c r="D1085" s="76" t="s">
        <v>2043</v>
      </c>
      <c r="E1085" s="76" t="s">
        <v>241</v>
      </c>
      <c r="F1085" s="76" t="s">
        <v>239</v>
      </c>
      <c r="G1085" s="76" t="s">
        <v>29</v>
      </c>
      <c r="H1085" s="76"/>
      <c r="I1085" s="76" t="s">
        <v>24</v>
      </c>
      <c r="J1085" s="76" t="s">
        <v>24</v>
      </c>
      <c r="K1085" s="75" t="s">
        <v>2190</v>
      </c>
      <c r="L1085" s="75" t="s">
        <v>24</v>
      </c>
      <c r="M1085" s="77">
        <v>0</v>
      </c>
      <c r="N1085" s="78">
        <v>500</v>
      </c>
      <c r="O1085" s="79">
        <v>280</v>
      </c>
      <c r="P1085" s="80">
        <f t="shared" si="159"/>
        <v>-220</v>
      </c>
      <c r="Q1085" s="81">
        <f t="shared" si="157"/>
        <v>56.000000000000007</v>
      </c>
    </row>
    <row r="1086" spans="1:17" s="1" customFormat="1" ht="27" outlineLevel="1" x14ac:dyDescent="0.25">
      <c r="A1086" s="111">
        <f t="shared" si="158"/>
        <v>1083</v>
      </c>
      <c r="B1086" s="82" t="s">
        <v>2191</v>
      </c>
      <c r="C1086" s="76" t="s">
        <v>1958</v>
      </c>
      <c r="D1086" s="76" t="s">
        <v>2043</v>
      </c>
      <c r="E1086" s="76" t="s">
        <v>2192</v>
      </c>
      <c r="F1086" s="76" t="s">
        <v>239</v>
      </c>
      <c r="G1086" s="76" t="s">
        <v>29</v>
      </c>
      <c r="H1086" s="76"/>
      <c r="I1086" s="76" t="s">
        <v>24</v>
      </c>
      <c r="J1086" s="76" t="s">
        <v>24</v>
      </c>
      <c r="K1086" s="75" t="s">
        <v>2193</v>
      </c>
      <c r="L1086" s="75" t="s">
        <v>24</v>
      </c>
      <c r="M1086" s="77">
        <v>0</v>
      </c>
      <c r="N1086" s="78">
        <v>3082</v>
      </c>
      <c r="O1086" s="79">
        <v>3082</v>
      </c>
      <c r="P1086" s="80">
        <f t="shared" si="159"/>
        <v>0</v>
      </c>
      <c r="Q1086" s="81">
        <f t="shared" si="157"/>
        <v>100</v>
      </c>
    </row>
    <row r="1087" spans="1:17" s="1" customFormat="1" ht="40.5" outlineLevel="1" x14ac:dyDescent="0.25">
      <c r="A1087" s="111">
        <f t="shared" si="158"/>
        <v>1084</v>
      </c>
      <c r="B1087" s="82" t="s">
        <v>2194</v>
      </c>
      <c r="C1087" s="76" t="s">
        <v>1958</v>
      </c>
      <c r="D1087" s="76" t="s">
        <v>2043</v>
      </c>
      <c r="E1087" s="76" t="s">
        <v>2192</v>
      </c>
      <c r="F1087" s="76" t="s">
        <v>239</v>
      </c>
      <c r="G1087" s="76" t="s">
        <v>35</v>
      </c>
      <c r="H1087" s="76"/>
      <c r="I1087" s="76" t="s">
        <v>24</v>
      </c>
      <c r="J1087" s="76" t="s">
        <v>24</v>
      </c>
      <c r="K1087" s="75" t="s">
        <v>2193</v>
      </c>
      <c r="L1087" s="75" t="s">
        <v>24</v>
      </c>
      <c r="M1087" s="77">
        <v>0</v>
      </c>
      <c r="N1087" s="78">
        <v>35</v>
      </c>
      <c r="O1087" s="79">
        <v>0</v>
      </c>
      <c r="P1087" s="80">
        <f t="shared" si="159"/>
        <v>-35</v>
      </c>
      <c r="Q1087" s="81">
        <f t="shared" si="157"/>
        <v>0</v>
      </c>
    </row>
    <row r="1088" spans="1:17" s="1" customFormat="1" ht="27" customHeight="1" outlineLevel="1" x14ac:dyDescent="0.25">
      <c r="A1088" s="111">
        <f t="shared" si="158"/>
        <v>1085</v>
      </c>
      <c r="B1088" s="82" t="s">
        <v>2195</v>
      </c>
      <c r="C1088" s="76" t="s">
        <v>1958</v>
      </c>
      <c r="D1088" s="76" t="s">
        <v>2043</v>
      </c>
      <c r="E1088" s="76" t="s">
        <v>2196</v>
      </c>
      <c r="F1088" s="76" t="s">
        <v>244</v>
      </c>
      <c r="G1088" s="76" t="s">
        <v>29</v>
      </c>
      <c r="H1088" s="76"/>
      <c r="I1088" s="76" t="s">
        <v>24</v>
      </c>
      <c r="J1088" s="76" t="s">
        <v>24</v>
      </c>
      <c r="K1088" s="75" t="s">
        <v>2197</v>
      </c>
      <c r="L1088" s="75" t="s">
        <v>24</v>
      </c>
      <c r="M1088" s="77">
        <v>0</v>
      </c>
      <c r="N1088" s="78">
        <v>500</v>
      </c>
      <c r="O1088" s="79">
        <v>0</v>
      </c>
      <c r="P1088" s="80">
        <f t="shared" si="159"/>
        <v>-500</v>
      </c>
      <c r="Q1088" s="81">
        <f t="shared" si="157"/>
        <v>0</v>
      </c>
    </row>
    <row r="1089" spans="1:18" s="1" customFormat="1" ht="27" customHeight="1" outlineLevel="1" x14ac:dyDescent="0.25">
      <c r="A1089" s="111">
        <f t="shared" si="158"/>
        <v>1086</v>
      </c>
      <c r="B1089" s="82" t="s">
        <v>2198</v>
      </c>
      <c r="C1089" s="76" t="s">
        <v>1958</v>
      </c>
      <c r="D1089" s="76" t="s">
        <v>2043</v>
      </c>
      <c r="E1089" s="76" t="s">
        <v>243</v>
      </c>
      <c r="F1089" s="76" t="s">
        <v>244</v>
      </c>
      <c r="G1089" s="76" t="s">
        <v>29</v>
      </c>
      <c r="H1089" s="76"/>
      <c r="I1089" s="76" t="s">
        <v>24</v>
      </c>
      <c r="J1089" s="76" t="s">
        <v>24</v>
      </c>
      <c r="K1089" s="75" t="s">
        <v>2199</v>
      </c>
      <c r="L1089" s="75" t="s">
        <v>24</v>
      </c>
      <c r="M1089" s="77">
        <v>500</v>
      </c>
      <c r="N1089" s="78">
        <v>5930</v>
      </c>
      <c r="O1089" s="79">
        <v>5870</v>
      </c>
      <c r="P1089" s="80">
        <f t="shared" si="159"/>
        <v>-60</v>
      </c>
      <c r="Q1089" s="81">
        <f t="shared" si="157"/>
        <v>98.988195615514329</v>
      </c>
    </row>
    <row r="1090" spans="1:18" s="1" customFormat="1" ht="27" outlineLevel="1" x14ac:dyDescent="0.25">
      <c r="A1090" s="111">
        <f t="shared" si="158"/>
        <v>1087</v>
      </c>
      <c r="B1090" s="82" t="s">
        <v>2200</v>
      </c>
      <c r="C1090" s="76" t="s">
        <v>1958</v>
      </c>
      <c r="D1090" s="76" t="s">
        <v>2043</v>
      </c>
      <c r="E1090" s="76" t="s">
        <v>2201</v>
      </c>
      <c r="F1090" s="76" t="s">
        <v>244</v>
      </c>
      <c r="G1090" s="76" t="s">
        <v>29</v>
      </c>
      <c r="H1090" s="76"/>
      <c r="I1090" s="76" t="s">
        <v>24</v>
      </c>
      <c r="J1090" s="76" t="s">
        <v>24</v>
      </c>
      <c r="K1090" s="75" t="s">
        <v>2202</v>
      </c>
      <c r="L1090" s="75" t="s">
        <v>24</v>
      </c>
      <c r="M1090" s="77">
        <v>0</v>
      </c>
      <c r="N1090" s="78">
        <v>1706</v>
      </c>
      <c r="O1090" s="79">
        <v>121</v>
      </c>
      <c r="P1090" s="80">
        <f t="shared" si="159"/>
        <v>-1585</v>
      </c>
      <c r="Q1090" s="81">
        <f t="shared" si="157"/>
        <v>7.0926143024619002</v>
      </c>
    </row>
    <row r="1091" spans="1:18" s="1" customFormat="1" ht="27" outlineLevel="1" x14ac:dyDescent="0.25">
      <c r="A1091" s="111">
        <f t="shared" si="158"/>
        <v>1088</v>
      </c>
      <c r="B1091" s="82" t="s">
        <v>2203</v>
      </c>
      <c r="C1091" s="76" t="s">
        <v>1958</v>
      </c>
      <c r="D1091" s="76" t="s">
        <v>2043</v>
      </c>
      <c r="E1091" s="76" t="s">
        <v>2204</v>
      </c>
      <c r="F1091" s="76" t="s">
        <v>244</v>
      </c>
      <c r="G1091" s="76" t="s">
        <v>29</v>
      </c>
      <c r="H1091" s="76"/>
      <c r="I1091" s="76" t="s">
        <v>24</v>
      </c>
      <c r="J1091" s="76" t="s">
        <v>24</v>
      </c>
      <c r="K1091" s="75" t="s">
        <v>2205</v>
      </c>
      <c r="L1091" s="75" t="s">
        <v>24</v>
      </c>
      <c r="M1091" s="77">
        <v>0</v>
      </c>
      <c r="N1091" s="78">
        <v>3545</v>
      </c>
      <c r="O1091" s="79">
        <v>1792</v>
      </c>
      <c r="P1091" s="80">
        <f t="shared" si="159"/>
        <v>-1753</v>
      </c>
      <c r="Q1091" s="81">
        <f t="shared" si="157"/>
        <v>50.550070521861777</v>
      </c>
    </row>
    <row r="1092" spans="1:18" s="1" customFormat="1" ht="40.5" outlineLevel="1" x14ac:dyDescent="0.25">
      <c r="A1092" s="111">
        <f t="shared" si="158"/>
        <v>1089</v>
      </c>
      <c r="B1092" s="82" t="s">
        <v>2206</v>
      </c>
      <c r="C1092" s="76" t="s">
        <v>1958</v>
      </c>
      <c r="D1092" s="76" t="s">
        <v>2043</v>
      </c>
      <c r="E1092" s="76" t="s">
        <v>2207</v>
      </c>
      <c r="F1092" s="76" t="s">
        <v>244</v>
      </c>
      <c r="G1092" s="76" t="s">
        <v>29</v>
      </c>
      <c r="H1092" s="76"/>
      <c r="I1092" s="76" t="s">
        <v>24</v>
      </c>
      <c r="J1092" s="76" t="s">
        <v>24</v>
      </c>
      <c r="K1092" s="75" t="s">
        <v>2208</v>
      </c>
      <c r="L1092" s="75" t="s">
        <v>24</v>
      </c>
      <c r="M1092" s="77">
        <v>2000</v>
      </c>
      <c r="N1092" s="78">
        <v>3146</v>
      </c>
      <c r="O1092" s="79">
        <v>3146</v>
      </c>
      <c r="P1092" s="80">
        <f t="shared" si="159"/>
        <v>0</v>
      </c>
      <c r="Q1092" s="81">
        <f t="shared" si="157"/>
        <v>100</v>
      </c>
    </row>
    <row r="1093" spans="1:18" s="1" customFormat="1" ht="54" outlineLevel="1" x14ac:dyDescent="0.25">
      <c r="A1093" s="111">
        <f t="shared" si="158"/>
        <v>1090</v>
      </c>
      <c r="B1093" s="82" t="s">
        <v>2209</v>
      </c>
      <c r="C1093" s="76" t="s">
        <v>1958</v>
      </c>
      <c r="D1093" s="76" t="s">
        <v>2043</v>
      </c>
      <c r="E1093" s="76" t="s">
        <v>2210</v>
      </c>
      <c r="F1093" s="76" t="s">
        <v>2211</v>
      </c>
      <c r="G1093" s="76" t="s">
        <v>29</v>
      </c>
      <c r="H1093" s="76"/>
      <c r="I1093" s="76" t="s">
        <v>24</v>
      </c>
      <c r="J1093" s="76" t="s">
        <v>24</v>
      </c>
      <c r="K1093" s="75" t="s">
        <v>2212</v>
      </c>
      <c r="L1093" s="75" t="s">
        <v>24</v>
      </c>
      <c r="M1093" s="77">
        <v>5200</v>
      </c>
      <c r="N1093" s="78">
        <v>4319</v>
      </c>
      <c r="O1093" s="79">
        <v>4037</v>
      </c>
      <c r="P1093" s="80">
        <f t="shared" si="159"/>
        <v>-282</v>
      </c>
      <c r="Q1093" s="81">
        <f t="shared" si="157"/>
        <v>93.470710812688111</v>
      </c>
    </row>
    <row r="1094" spans="1:18" s="40" customFormat="1" ht="13.5" x14ac:dyDescent="0.25">
      <c r="A1094" s="122">
        <f t="shared" si="158"/>
        <v>1091</v>
      </c>
      <c r="B1094" s="84" t="s">
        <v>2213</v>
      </c>
      <c r="C1094" s="85"/>
      <c r="D1094" s="85">
        <v>9210</v>
      </c>
      <c r="E1094" s="85"/>
      <c r="F1094" s="85"/>
      <c r="G1094" s="85"/>
      <c r="H1094" s="85"/>
      <c r="I1094" s="85"/>
      <c r="J1094" s="85"/>
      <c r="K1094" s="86"/>
      <c r="L1094" s="86"/>
      <c r="M1094" s="87">
        <f>SUM(M1095:M1109)</f>
        <v>58000</v>
      </c>
      <c r="N1094" s="87">
        <f t="shared" ref="N1094:P1094" si="160">SUM(N1095:N1109)</f>
        <v>26088</v>
      </c>
      <c r="O1094" s="87">
        <f t="shared" si="160"/>
        <v>10502</v>
      </c>
      <c r="P1094" s="46">
        <f t="shared" si="160"/>
        <v>-15586</v>
      </c>
      <c r="Q1094" s="44">
        <f t="shared" si="157"/>
        <v>40.256056424409692</v>
      </c>
      <c r="R1094" s="39"/>
    </row>
    <row r="1095" spans="1:18" s="1" customFormat="1" ht="27" outlineLevel="1" x14ac:dyDescent="0.25">
      <c r="A1095" s="111">
        <f t="shared" si="158"/>
        <v>1092</v>
      </c>
      <c r="B1095" s="82" t="s">
        <v>2214</v>
      </c>
      <c r="C1095" s="76" t="s">
        <v>1958</v>
      </c>
      <c r="D1095" s="76" t="s">
        <v>2215</v>
      </c>
      <c r="E1095" s="76" t="s">
        <v>269</v>
      </c>
      <c r="F1095" s="76" t="s">
        <v>270</v>
      </c>
      <c r="G1095" s="76" t="s">
        <v>29</v>
      </c>
      <c r="H1095" s="76"/>
      <c r="I1095" s="76" t="s">
        <v>24</v>
      </c>
      <c r="J1095" s="76" t="s">
        <v>24</v>
      </c>
      <c r="K1095" s="75" t="s">
        <v>2216</v>
      </c>
      <c r="L1095" s="75" t="s">
        <v>24</v>
      </c>
      <c r="M1095" s="77">
        <v>35000</v>
      </c>
      <c r="N1095" s="78">
        <v>500</v>
      </c>
      <c r="O1095" s="79">
        <v>93</v>
      </c>
      <c r="P1095" s="80">
        <f t="shared" ref="P1095:P1109" si="161">O1095-N1095</f>
        <v>-407</v>
      </c>
      <c r="Q1095" s="81">
        <f t="shared" si="157"/>
        <v>18.600000000000001</v>
      </c>
    </row>
    <row r="1096" spans="1:18" s="1" customFormat="1" ht="27" outlineLevel="1" x14ac:dyDescent="0.25">
      <c r="A1096" s="111">
        <f t="shared" si="158"/>
        <v>1093</v>
      </c>
      <c r="B1096" s="82" t="s">
        <v>2217</v>
      </c>
      <c r="C1096" s="76" t="s">
        <v>1958</v>
      </c>
      <c r="D1096" s="76" t="s">
        <v>2215</v>
      </c>
      <c r="E1096" s="76" t="s">
        <v>272</v>
      </c>
      <c r="F1096" s="76" t="s">
        <v>61</v>
      </c>
      <c r="G1096" s="76" t="s">
        <v>29</v>
      </c>
      <c r="H1096" s="76"/>
      <c r="I1096" s="76" t="s">
        <v>24</v>
      </c>
      <c r="J1096" s="76" t="s">
        <v>24</v>
      </c>
      <c r="K1096" s="75" t="s">
        <v>2218</v>
      </c>
      <c r="L1096" s="75" t="s">
        <v>24</v>
      </c>
      <c r="M1096" s="77">
        <v>0</v>
      </c>
      <c r="N1096" s="78">
        <v>1</v>
      </c>
      <c r="O1096" s="79">
        <v>1</v>
      </c>
      <c r="P1096" s="80">
        <f t="shared" si="161"/>
        <v>0</v>
      </c>
      <c r="Q1096" s="81">
        <f t="shared" si="157"/>
        <v>100</v>
      </c>
    </row>
    <row r="1097" spans="1:18" s="1" customFormat="1" ht="27" customHeight="1" outlineLevel="1" x14ac:dyDescent="0.25">
      <c r="A1097" s="111">
        <f t="shared" si="158"/>
        <v>1094</v>
      </c>
      <c r="B1097" s="82" t="s">
        <v>2219</v>
      </c>
      <c r="C1097" s="76" t="s">
        <v>1958</v>
      </c>
      <c r="D1097" s="76" t="s">
        <v>2215</v>
      </c>
      <c r="E1097" s="76" t="s">
        <v>272</v>
      </c>
      <c r="F1097" s="76" t="s">
        <v>61</v>
      </c>
      <c r="G1097" s="76" t="s">
        <v>29</v>
      </c>
      <c r="H1097" s="76"/>
      <c r="I1097" s="76" t="s">
        <v>24</v>
      </c>
      <c r="J1097" s="76" t="s">
        <v>24</v>
      </c>
      <c r="K1097" s="75" t="s">
        <v>2220</v>
      </c>
      <c r="L1097" s="75" t="s">
        <v>24</v>
      </c>
      <c r="M1097" s="77">
        <v>8000</v>
      </c>
      <c r="N1097" s="78">
        <v>2175</v>
      </c>
      <c r="O1097" s="79">
        <v>0</v>
      </c>
      <c r="P1097" s="80">
        <f t="shared" si="161"/>
        <v>-2175</v>
      </c>
      <c r="Q1097" s="81">
        <f t="shared" si="157"/>
        <v>0</v>
      </c>
    </row>
    <row r="1098" spans="1:18" s="1" customFormat="1" ht="27" outlineLevel="1" x14ac:dyDescent="0.25">
      <c r="A1098" s="111">
        <f t="shared" si="158"/>
        <v>1095</v>
      </c>
      <c r="B1098" s="82" t="s">
        <v>2221</v>
      </c>
      <c r="C1098" s="76" t="s">
        <v>1958</v>
      </c>
      <c r="D1098" s="76" t="s">
        <v>2215</v>
      </c>
      <c r="E1098" s="76" t="s">
        <v>275</v>
      </c>
      <c r="F1098" s="76" t="s">
        <v>61</v>
      </c>
      <c r="G1098" s="76" t="s">
        <v>29</v>
      </c>
      <c r="H1098" s="76"/>
      <c r="I1098" s="76" t="s">
        <v>24</v>
      </c>
      <c r="J1098" s="76" t="s">
        <v>24</v>
      </c>
      <c r="K1098" s="75" t="s">
        <v>2222</v>
      </c>
      <c r="L1098" s="75" t="s">
        <v>24</v>
      </c>
      <c r="M1098" s="77">
        <v>0</v>
      </c>
      <c r="N1098" s="78">
        <v>1</v>
      </c>
      <c r="O1098" s="79">
        <v>1</v>
      </c>
      <c r="P1098" s="80">
        <f t="shared" si="161"/>
        <v>0</v>
      </c>
      <c r="Q1098" s="81">
        <f t="shared" si="157"/>
        <v>100</v>
      </c>
    </row>
    <row r="1099" spans="1:18" s="1" customFormat="1" ht="27.75" customHeight="1" outlineLevel="1" x14ac:dyDescent="0.25">
      <c r="A1099" s="111">
        <f t="shared" si="158"/>
        <v>1096</v>
      </c>
      <c r="B1099" s="82" t="s">
        <v>2223</v>
      </c>
      <c r="C1099" s="76" t="s">
        <v>1958</v>
      </c>
      <c r="D1099" s="76" t="s">
        <v>2215</v>
      </c>
      <c r="E1099" s="76" t="s">
        <v>275</v>
      </c>
      <c r="F1099" s="76" t="s">
        <v>61</v>
      </c>
      <c r="G1099" s="76" t="s">
        <v>29</v>
      </c>
      <c r="H1099" s="76"/>
      <c r="I1099" s="76" t="s">
        <v>24</v>
      </c>
      <c r="J1099" s="76" t="s">
        <v>24</v>
      </c>
      <c r="K1099" s="75" t="s">
        <v>2224</v>
      </c>
      <c r="L1099" s="75" t="s">
        <v>24</v>
      </c>
      <c r="M1099" s="77">
        <v>0</v>
      </c>
      <c r="N1099" s="78">
        <v>500</v>
      </c>
      <c r="O1099" s="79">
        <v>59</v>
      </c>
      <c r="P1099" s="80">
        <f t="shared" si="161"/>
        <v>-441</v>
      </c>
      <c r="Q1099" s="81">
        <f t="shared" ref="Q1099:Q1135" si="162">O1099/N1099*100</f>
        <v>11.799999999999999</v>
      </c>
    </row>
    <row r="1100" spans="1:18" s="1" customFormat="1" ht="40.5" outlineLevel="1" x14ac:dyDescent="0.25">
      <c r="A1100" s="111">
        <f t="shared" si="158"/>
        <v>1097</v>
      </c>
      <c r="B1100" s="82" t="s">
        <v>2225</v>
      </c>
      <c r="C1100" s="76" t="s">
        <v>1958</v>
      </c>
      <c r="D1100" s="76" t="s">
        <v>2215</v>
      </c>
      <c r="E1100" s="76" t="s">
        <v>277</v>
      </c>
      <c r="F1100" s="76" t="s">
        <v>61</v>
      </c>
      <c r="G1100" s="76" t="s">
        <v>29</v>
      </c>
      <c r="H1100" s="76"/>
      <c r="I1100" s="76" t="s">
        <v>24</v>
      </c>
      <c r="J1100" s="76" t="s">
        <v>24</v>
      </c>
      <c r="K1100" s="75" t="s">
        <v>2226</v>
      </c>
      <c r="L1100" s="75" t="s">
        <v>24</v>
      </c>
      <c r="M1100" s="77">
        <v>0</v>
      </c>
      <c r="N1100" s="78">
        <v>730</v>
      </c>
      <c r="O1100" s="79">
        <v>0</v>
      </c>
      <c r="P1100" s="80">
        <f t="shared" si="161"/>
        <v>-730</v>
      </c>
      <c r="Q1100" s="81">
        <f t="shared" si="162"/>
        <v>0</v>
      </c>
    </row>
    <row r="1101" spans="1:18" s="1" customFormat="1" ht="27" outlineLevel="1" x14ac:dyDescent="0.25">
      <c r="A1101" s="111">
        <f t="shared" si="158"/>
        <v>1098</v>
      </c>
      <c r="B1101" s="82" t="s">
        <v>2227</v>
      </c>
      <c r="C1101" s="76" t="s">
        <v>1958</v>
      </c>
      <c r="D1101" s="76" t="s">
        <v>2215</v>
      </c>
      <c r="E1101" s="76" t="s">
        <v>289</v>
      </c>
      <c r="F1101" s="76" t="s">
        <v>61</v>
      </c>
      <c r="G1101" s="76" t="s">
        <v>29</v>
      </c>
      <c r="H1101" s="76"/>
      <c r="I1101" s="76" t="s">
        <v>24</v>
      </c>
      <c r="J1101" s="76" t="s">
        <v>24</v>
      </c>
      <c r="K1101" s="75" t="s">
        <v>2228</v>
      </c>
      <c r="L1101" s="75" t="s">
        <v>24</v>
      </c>
      <c r="M1101" s="77">
        <v>0</v>
      </c>
      <c r="N1101" s="78">
        <v>1999</v>
      </c>
      <c r="O1101" s="79">
        <v>0</v>
      </c>
      <c r="P1101" s="80">
        <f t="shared" si="161"/>
        <v>-1999</v>
      </c>
      <c r="Q1101" s="81">
        <f t="shared" si="162"/>
        <v>0</v>
      </c>
    </row>
    <row r="1102" spans="1:18" s="1" customFormat="1" ht="27" outlineLevel="1" x14ac:dyDescent="0.25">
      <c r="A1102" s="111">
        <f t="shared" si="158"/>
        <v>1099</v>
      </c>
      <c r="B1102" s="82" t="s">
        <v>2229</v>
      </c>
      <c r="C1102" s="76" t="s">
        <v>1958</v>
      </c>
      <c r="D1102" s="76" t="s">
        <v>2215</v>
      </c>
      <c r="E1102" s="76" t="s">
        <v>294</v>
      </c>
      <c r="F1102" s="76" t="s">
        <v>61</v>
      </c>
      <c r="G1102" s="76" t="s">
        <v>29</v>
      </c>
      <c r="H1102" s="76"/>
      <c r="I1102" s="76" t="s">
        <v>24</v>
      </c>
      <c r="J1102" s="76" t="s">
        <v>24</v>
      </c>
      <c r="K1102" s="75" t="s">
        <v>2230</v>
      </c>
      <c r="L1102" s="75" t="s">
        <v>24</v>
      </c>
      <c r="M1102" s="77">
        <v>0</v>
      </c>
      <c r="N1102" s="78">
        <v>2607</v>
      </c>
      <c r="O1102" s="79">
        <v>1633</v>
      </c>
      <c r="P1102" s="80">
        <f t="shared" si="161"/>
        <v>-974</v>
      </c>
      <c r="Q1102" s="81">
        <f t="shared" si="162"/>
        <v>62.639048714998083</v>
      </c>
    </row>
    <row r="1103" spans="1:18" s="1" customFormat="1" ht="27" outlineLevel="1" x14ac:dyDescent="0.25">
      <c r="A1103" s="111">
        <f t="shared" si="158"/>
        <v>1100</v>
      </c>
      <c r="B1103" s="82" t="s">
        <v>2231</v>
      </c>
      <c r="C1103" s="76" t="s">
        <v>1958</v>
      </c>
      <c r="D1103" s="76" t="s">
        <v>2215</v>
      </c>
      <c r="E1103" s="76" t="s">
        <v>294</v>
      </c>
      <c r="F1103" s="76" t="s">
        <v>61</v>
      </c>
      <c r="G1103" s="76" t="s">
        <v>29</v>
      </c>
      <c r="H1103" s="76"/>
      <c r="I1103" s="76" t="s">
        <v>24</v>
      </c>
      <c r="J1103" s="76" t="s">
        <v>24</v>
      </c>
      <c r="K1103" s="75" t="s">
        <v>2232</v>
      </c>
      <c r="L1103" s="75" t="s">
        <v>24</v>
      </c>
      <c r="M1103" s="77">
        <v>5000</v>
      </c>
      <c r="N1103" s="78">
        <v>5000</v>
      </c>
      <c r="O1103" s="79">
        <v>1077</v>
      </c>
      <c r="P1103" s="80">
        <f t="shared" si="161"/>
        <v>-3923</v>
      </c>
      <c r="Q1103" s="81">
        <f t="shared" si="162"/>
        <v>21.54</v>
      </c>
    </row>
    <row r="1104" spans="1:18" s="1" customFormat="1" ht="27" outlineLevel="1" x14ac:dyDescent="0.25">
      <c r="A1104" s="111">
        <f t="shared" si="158"/>
        <v>1101</v>
      </c>
      <c r="B1104" s="82" t="s">
        <v>2233</v>
      </c>
      <c r="C1104" s="76" t="s">
        <v>1958</v>
      </c>
      <c r="D1104" s="76" t="s">
        <v>2215</v>
      </c>
      <c r="E1104" s="76" t="s">
        <v>297</v>
      </c>
      <c r="F1104" s="76" t="s">
        <v>61</v>
      </c>
      <c r="G1104" s="76" t="s">
        <v>29</v>
      </c>
      <c r="H1104" s="76"/>
      <c r="I1104" s="76" t="s">
        <v>24</v>
      </c>
      <c r="J1104" s="76" t="s">
        <v>24</v>
      </c>
      <c r="K1104" s="75" t="s">
        <v>2234</v>
      </c>
      <c r="L1104" s="75" t="s">
        <v>24</v>
      </c>
      <c r="M1104" s="77">
        <v>0</v>
      </c>
      <c r="N1104" s="78">
        <v>5550</v>
      </c>
      <c r="O1104" s="79">
        <v>5512</v>
      </c>
      <c r="P1104" s="80">
        <f t="shared" si="161"/>
        <v>-38</v>
      </c>
      <c r="Q1104" s="81">
        <f t="shared" si="162"/>
        <v>99.315315315315317</v>
      </c>
    </row>
    <row r="1105" spans="1:18" s="1" customFormat="1" ht="27" outlineLevel="1" x14ac:dyDescent="0.25">
      <c r="A1105" s="111">
        <f t="shared" si="158"/>
        <v>1102</v>
      </c>
      <c r="B1105" s="82" t="s">
        <v>2235</v>
      </c>
      <c r="C1105" s="76" t="s">
        <v>1958</v>
      </c>
      <c r="D1105" s="76" t="s">
        <v>2215</v>
      </c>
      <c r="E1105" s="76" t="s">
        <v>297</v>
      </c>
      <c r="F1105" s="76" t="s">
        <v>61</v>
      </c>
      <c r="G1105" s="76" t="s">
        <v>29</v>
      </c>
      <c r="H1105" s="76"/>
      <c r="I1105" s="76" t="s">
        <v>24</v>
      </c>
      <c r="J1105" s="76" t="s">
        <v>24</v>
      </c>
      <c r="K1105" s="75" t="s">
        <v>2236</v>
      </c>
      <c r="L1105" s="75" t="s">
        <v>24</v>
      </c>
      <c r="M1105" s="77">
        <v>0</v>
      </c>
      <c r="N1105" s="78">
        <v>1525</v>
      </c>
      <c r="O1105" s="79">
        <v>871</v>
      </c>
      <c r="P1105" s="80">
        <f t="shared" si="161"/>
        <v>-654</v>
      </c>
      <c r="Q1105" s="81">
        <f t="shared" si="162"/>
        <v>57.114754098360656</v>
      </c>
    </row>
    <row r="1106" spans="1:18" s="1" customFormat="1" ht="27" outlineLevel="1" x14ac:dyDescent="0.25">
      <c r="A1106" s="111">
        <f t="shared" si="158"/>
        <v>1103</v>
      </c>
      <c r="B1106" s="82" t="s">
        <v>2237</v>
      </c>
      <c r="C1106" s="76" t="s">
        <v>1958</v>
      </c>
      <c r="D1106" s="76" t="s">
        <v>2215</v>
      </c>
      <c r="E1106" s="76" t="s">
        <v>305</v>
      </c>
      <c r="F1106" s="76" t="s">
        <v>61</v>
      </c>
      <c r="G1106" s="76" t="s">
        <v>29</v>
      </c>
      <c r="H1106" s="76"/>
      <c r="I1106" s="76" t="s">
        <v>24</v>
      </c>
      <c r="J1106" s="76" t="s">
        <v>24</v>
      </c>
      <c r="K1106" s="75" t="s">
        <v>2238</v>
      </c>
      <c r="L1106" s="75" t="s">
        <v>24</v>
      </c>
      <c r="M1106" s="77">
        <v>10000</v>
      </c>
      <c r="N1106" s="78">
        <v>4000</v>
      </c>
      <c r="O1106" s="79">
        <v>575</v>
      </c>
      <c r="P1106" s="80">
        <f t="shared" si="161"/>
        <v>-3425</v>
      </c>
      <c r="Q1106" s="81">
        <f t="shared" si="162"/>
        <v>14.374999999999998</v>
      </c>
    </row>
    <row r="1107" spans="1:18" s="1" customFormat="1" ht="13.5" outlineLevel="1" x14ac:dyDescent="0.25">
      <c r="A1107" s="110">
        <f t="shared" si="158"/>
        <v>1104</v>
      </c>
      <c r="B1107" s="75" t="s">
        <v>2239</v>
      </c>
      <c r="C1107" s="76" t="s">
        <v>1958</v>
      </c>
      <c r="D1107" s="76" t="s">
        <v>2215</v>
      </c>
      <c r="E1107" s="76" t="s">
        <v>305</v>
      </c>
      <c r="F1107" s="76" t="s">
        <v>61</v>
      </c>
      <c r="G1107" s="76" t="s">
        <v>29</v>
      </c>
      <c r="H1107" s="76"/>
      <c r="I1107" s="76" t="s">
        <v>24</v>
      </c>
      <c r="J1107" s="76" t="s">
        <v>24</v>
      </c>
      <c r="K1107" s="75" t="s">
        <v>2240</v>
      </c>
      <c r="L1107" s="75" t="s">
        <v>24</v>
      </c>
      <c r="M1107" s="77">
        <v>0</v>
      </c>
      <c r="N1107" s="78">
        <v>800</v>
      </c>
      <c r="O1107" s="79">
        <v>680</v>
      </c>
      <c r="P1107" s="80">
        <f t="shared" si="161"/>
        <v>-120</v>
      </c>
      <c r="Q1107" s="81">
        <f t="shared" si="162"/>
        <v>85</v>
      </c>
    </row>
    <row r="1108" spans="1:18" s="1" customFormat="1" ht="27" outlineLevel="1" x14ac:dyDescent="0.25">
      <c r="A1108" s="111">
        <f t="shared" si="158"/>
        <v>1105</v>
      </c>
      <c r="B1108" s="82" t="s">
        <v>2241</v>
      </c>
      <c r="C1108" s="76" t="s">
        <v>1958</v>
      </c>
      <c r="D1108" s="76" t="s">
        <v>2215</v>
      </c>
      <c r="E1108" s="76" t="s">
        <v>2242</v>
      </c>
      <c r="F1108" s="76" t="s">
        <v>1217</v>
      </c>
      <c r="G1108" s="76" t="s">
        <v>29</v>
      </c>
      <c r="H1108" s="76"/>
      <c r="I1108" s="76" t="s">
        <v>24</v>
      </c>
      <c r="J1108" s="76" t="s">
        <v>24</v>
      </c>
      <c r="K1108" s="75" t="s">
        <v>2243</v>
      </c>
      <c r="L1108" s="75" t="s">
        <v>24</v>
      </c>
      <c r="M1108" s="77">
        <v>0</v>
      </c>
      <c r="N1108" s="78">
        <v>500</v>
      </c>
      <c r="O1108" s="79">
        <v>0</v>
      </c>
      <c r="P1108" s="80">
        <f t="shared" si="161"/>
        <v>-500</v>
      </c>
      <c r="Q1108" s="81">
        <f t="shared" si="162"/>
        <v>0</v>
      </c>
    </row>
    <row r="1109" spans="1:18" s="1" customFormat="1" ht="13.5" outlineLevel="1" x14ac:dyDescent="0.25">
      <c r="A1109" s="110">
        <f t="shared" si="158"/>
        <v>1106</v>
      </c>
      <c r="B1109" s="75" t="s">
        <v>2244</v>
      </c>
      <c r="C1109" s="76" t="s">
        <v>1958</v>
      </c>
      <c r="D1109" s="76" t="s">
        <v>2215</v>
      </c>
      <c r="E1109" s="76" t="s">
        <v>24</v>
      </c>
      <c r="F1109" s="76" t="s">
        <v>2245</v>
      </c>
      <c r="G1109" s="76" t="s">
        <v>29</v>
      </c>
      <c r="H1109" s="76"/>
      <c r="I1109" s="76" t="s">
        <v>24</v>
      </c>
      <c r="J1109" s="76" t="s">
        <v>24</v>
      </c>
      <c r="K1109" s="75" t="s">
        <v>2246</v>
      </c>
      <c r="L1109" s="75" t="s">
        <v>24</v>
      </c>
      <c r="M1109" s="77">
        <v>0</v>
      </c>
      <c r="N1109" s="78">
        <v>200</v>
      </c>
      <c r="O1109" s="79">
        <v>0</v>
      </c>
      <c r="P1109" s="80">
        <f t="shared" si="161"/>
        <v>-200</v>
      </c>
      <c r="Q1109" s="81">
        <f t="shared" si="162"/>
        <v>0</v>
      </c>
    </row>
    <row r="1110" spans="1:18" s="40" customFormat="1" ht="13.5" x14ac:dyDescent="0.25">
      <c r="A1110" s="122">
        <f t="shared" si="158"/>
        <v>1107</v>
      </c>
      <c r="B1110" s="84" t="s">
        <v>2247</v>
      </c>
      <c r="C1110" s="85"/>
      <c r="D1110" s="85">
        <v>9211</v>
      </c>
      <c r="E1110" s="85"/>
      <c r="F1110" s="85"/>
      <c r="G1110" s="85"/>
      <c r="H1110" s="85"/>
      <c r="I1110" s="85"/>
      <c r="J1110" s="85"/>
      <c r="K1110" s="86"/>
      <c r="L1110" s="86"/>
      <c r="M1110" s="87">
        <f>SUM(M1111:M1134)</f>
        <v>101300</v>
      </c>
      <c r="N1110" s="87">
        <f t="shared" ref="N1110:P1110" si="163">SUM(N1111:N1134)</f>
        <v>184511</v>
      </c>
      <c r="O1110" s="87">
        <f t="shared" si="163"/>
        <v>99936</v>
      </c>
      <c r="P1110" s="46">
        <f t="shared" si="163"/>
        <v>-84575</v>
      </c>
      <c r="Q1110" s="44">
        <f t="shared" si="162"/>
        <v>54.162624450574761</v>
      </c>
      <c r="R1110" s="39"/>
    </row>
    <row r="1111" spans="1:18" s="1" customFormat="1" ht="27" outlineLevel="1" x14ac:dyDescent="0.25">
      <c r="A1111" s="111">
        <f t="shared" si="158"/>
        <v>1108</v>
      </c>
      <c r="B1111" s="82" t="s">
        <v>2248</v>
      </c>
      <c r="C1111" s="76" t="s">
        <v>1958</v>
      </c>
      <c r="D1111" s="76" t="s">
        <v>2249</v>
      </c>
      <c r="E1111" s="76" t="s">
        <v>329</v>
      </c>
      <c r="F1111" s="76" t="s">
        <v>326</v>
      </c>
      <c r="G1111" s="76" t="s">
        <v>29</v>
      </c>
      <c r="H1111" s="76"/>
      <c r="I1111" s="76" t="s">
        <v>24</v>
      </c>
      <c r="J1111" s="76" t="s">
        <v>24</v>
      </c>
      <c r="K1111" s="75" t="s">
        <v>2250</v>
      </c>
      <c r="L1111" s="75" t="s">
        <v>24</v>
      </c>
      <c r="M1111" s="77">
        <v>0</v>
      </c>
      <c r="N1111" s="78">
        <v>2653</v>
      </c>
      <c r="O1111" s="79">
        <v>356</v>
      </c>
      <c r="P1111" s="80">
        <f t="shared" ref="P1111:P1134" si="164">O1111-N1111</f>
        <v>-2297</v>
      </c>
      <c r="Q1111" s="81">
        <f t="shared" si="162"/>
        <v>13.418771202412364</v>
      </c>
    </row>
    <row r="1112" spans="1:18" s="1" customFormat="1" ht="27" outlineLevel="1" x14ac:dyDescent="0.25">
      <c r="A1112" s="111">
        <f t="shared" si="158"/>
        <v>1109</v>
      </c>
      <c r="B1112" s="82" t="s">
        <v>2251</v>
      </c>
      <c r="C1112" s="76" t="s">
        <v>1958</v>
      </c>
      <c r="D1112" s="76" t="s">
        <v>2249</v>
      </c>
      <c r="E1112" s="76" t="s">
        <v>329</v>
      </c>
      <c r="F1112" s="76" t="s">
        <v>326</v>
      </c>
      <c r="G1112" s="76" t="s">
        <v>29</v>
      </c>
      <c r="H1112" s="76"/>
      <c r="I1112" s="76" t="s">
        <v>24</v>
      </c>
      <c r="J1112" s="76" t="s">
        <v>24</v>
      </c>
      <c r="K1112" s="75" t="s">
        <v>2252</v>
      </c>
      <c r="L1112" s="75" t="s">
        <v>24</v>
      </c>
      <c r="M1112" s="77">
        <v>0</v>
      </c>
      <c r="N1112" s="78">
        <v>2615</v>
      </c>
      <c r="O1112" s="79">
        <v>961</v>
      </c>
      <c r="P1112" s="80">
        <f t="shared" si="164"/>
        <v>-1654</v>
      </c>
      <c r="Q1112" s="81">
        <f t="shared" si="162"/>
        <v>36.749521988527725</v>
      </c>
    </row>
    <row r="1113" spans="1:18" s="1" customFormat="1" ht="40.5" outlineLevel="1" x14ac:dyDescent="0.25">
      <c r="A1113" s="111">
        <f t="shared" si="158"/>
        <v>1110</v>
      </c>
      <c r="B1113" s="82" t="s">
        <v>2253</v>
      </c>
      <c r="C1113" s="76" t="s">
        <v>1958</v>
      </c>
      <c r="D1113" s="76" t="s">
        <v>2249</v>
      </c>
      <c r="E1113" s="76" t="s">
        <v>129</v>
      </c>
      <c r="F1113" s="76" t="s">
        <v>326</v>
      </c>
      <c r="G1113" s="76" t="s">
        <v>29</v>
      </c>
      <c r="H1113" s="76"/>
      <c r="I1113" s="76" t="s">
        <v>24</v>
      </c>
      <c r="J1113" s="76" t="s">
        <v>24</v>
      </c>
      <c r="K1113" s="75" t="s">
        <v>2254</v>
      </c>
      <c r="L1113" s="75" t="s">
        <v>24</v>
      </c>
      <c r="M1113" s="77">
        <v>0</v>
      </c>
      <c r="N1113" s="78">
        <v>2228</v>
      </c>
      <c r="O1113" s="79">
        <v>2228</v>
      </c>
      <c r="P1113" s="80">
        <f t="shared" si="164"/>
        <v>0</v>
      </c>
      <c r="Q1113" s="81">
        <f t="shared" si="162"/>
        <v>100</v>
      </c>
    </row>
    <row r="1114" spans="1:18" s="1" customFormat="1" ht="27" outlineLevel="1" x14ac:dyDescent="0.25">
      <c r="A1114" s="111">
        <f t="shared" si="158"/>
        <v>1111</v>
      </c>
      <c r="B1114" s="82" t="s">
        <v>2255</v>
      </c>
      <c r="C1114" s="76" t="s">
        <v>1958</v>
      </c>
      <c r="D1114" s="76" t="s">
        <v>2249</v>
      </c>
      <c r="E1114" s="76" t="s">
        <v>129</v>
      </c>
      <c r="F1114" s="76" t="s">
        <v>326</v>
      </c>
      <c r="G1114" s="76" t="s">
        <v>29</v>
      </c>
      <c r="H1114" s="76"/>
      <c r="I1114" s="76" t="s">
        <v>24</v>
      </c>
      <c r="J1114" s="76" t="s">
        <v>24</v>
      </c>
      <c r="K1114" s="75" t="s">
        <v>2256</v>
      </c>
      <c r="L1114" s="75" t="s">
        <v>24</v>
      </c>
      <c r="M1114" s="77">
        <v>0</v>
      </c>
      <c r="N1114" s="78">
        <v>4155</v>
      </c>
      <c r="O1114" s="79">
        <v>4155</v>
      </c>
      <c r="P1114" s="80">
        <f t="shared" si="164"/>
        <v>0</v>
      </c>
      <c r="Q1114" s="81">
        <f t="shared" si="162"/>
        <v>100</v>
      </c>
    </row>
    <row r="1115" spans="1:18" s="1" customFormat="1" ht="27" outlineLevel="1" x14ac:dyDescent="0.25">
      <c r="A1115" s="111">
        <f t="shared" si="158"/>
        <v>1112</v>
      </c>
      <c r="B1115" s="82" t="s">
        <v>2257</v>
      </c>
      <c r="C1115" s="76" t="s">
        <v>1958</v>
      </c>
      <c r="D1115" s="76" t="s">
        <v>2249</v>
      </c>
      <c r="E1115" s="76" t="s">
        <v>129</v>
      </c>
      <c r="F1115" s="76" t="s">
        <v>326</v>
      </c>
      <c r="G1115" s="76" t="s">
        <v>29</v>
      </c>
      <c r="H1115" s="76"/>
      <c r="I1115" s="76" t="s">
        <v>24</v>
      </c>
      <c r="J1115" s="76" t="s">
        <v>24</v>
      </c>
      <c r="K1115" s="75" t="s">
        <v>2258</v>
      </c>
      <c r="L1115" s="75" t="s">
        <v>24</v>
      </c>
      <c r="M1115" s="77">
        <v>0</v>
      </c>
      <c r="N1115" s="78">
        <v>752</v>
      </c>
      <c r="O1115" s="79">
        <v>161</v>
      </c>
      <c r="P1115" s="80">
        <f t="shared" si="164"/>
        <v>-591</v>
      </c>
      <c r="Q1115" s="81">
        <f t="shared" si="162"/>
        <v>21.409574468085108</v>
      </c>
    </row>
    <row r="1116" spans="1:18" s="1" customFormat="1" ht="27" outlineLevel="1" x14ac:dyDescent="0.25">
      <c r="A1116" s="111">
        <f t="shared" si="158"/>
        <v>1113</v>
      </c>
      <c r="B1116" s="82" t="s">
        <v>2259</v>
      </c>
      <c r="C1116" s="76" t="s">
        <v>1958</v>
      </c>
      <c r="D1116" s="76" t="s">
        <v>2249</v>
      </c>
      <c r="E1116" s="76" t="s">
        <v>129</v>
      </c>
      <c r="F1116" s="76" t="s">
        <v>326</v>
      </c>
      <c r="G1116" s="76" t="s">
        <v>29</v>
      </c>
      <c r="H1116" s="76"/>
      <c r="I1116" s="76" t="s">
        <v>24</v>
      </c>
      <c r="J1116" s="76" t="s">
        <v>24</v>
      </c>
      <c r="K1116" s="75" t="s">
        <v>2260</v>
      </c>
      <c r="L1116" s="75" t="s">
        <v>24</v>
      </c>
      <c r="M1116" s="77">
        <v>800</v>
      </c>
      <c r="N1116" s="78">
        <v>800</v>
      </c>
      <c r="O1116" s="79">
        <v>0</v>
      </c>
      <c r="P1116" s="80">
        <f t="shared" si="164"/>
        <v>-800</v>
      </c>
      <c r="Q1116" s="81">
        <f t="shared" si="162"/>
        <v>0</v>
      </c>
    </row>
    <row r="1117" spans="1:18" s="1" customFormat="1" ht="27" outlineLevel="1" x14ac:dyDescent="0.25">
      <c r="A1117" s="111">
        <f t="shared" si="158"/>
        <v>1114</v>
      </c>
      <c r="B1117" s="82" t="s">
        <v>2261</v>
      </c>
      <c r="C1117" s="76" t="s">
        <v>1958</v>
      </c>
      <c r="D1117" s="76" t="s">
        <v>2249</v>
      </c>
      <c r="E1117" s="76" t="s">
        <v>129</v>
      </c>
      <c r="F1117" s="76" t="s">
        <v>326</v>
      </c>
      <c r="G1117" s="76" t="s">
        <v>29</v>
      </c>
      <c r="H1117" s="76"/>
      <c r="I1117" s="76" t="s">
        <v>24</v>
      </c>
      <c r="J1117" s="76" t="s">
        <v>24</v>
      </c>
      <c r="K1117" s="75" t="s">
        <v>2262</v>
      </c>
      <c r="L1117" s="75" t="s">
        <v>24</v>
      </c>
      <c r="M1117" s="77">
        <v>7000</v>
      </c>
      <c r="N1117" s="78">
        <v>2300</v>
      </c>
      <c r="O1117" s="79">
        <v>0</v>
      </c>
      <c r="P1117" s="80">
        <f t="shared" si="164"/>
        <v>-2300</v>
      </c>
      <c r="Q1117" s="81">
        <f t="shared" si="162"/>
        <v>0</v>
      </c>
    </row>
    <row r="1118" spans="1:18" s="1" customFormat="1" ht="40.5" outlineLevel="1" x14ac:dyDescent="0.25">
      <c r="A1118" s="111">
        <f t="shared" si="158"/>
        <v>1115</v>
      </c>
      <c r="B1118" s="82" t="s">
        <v>2263</v>
      </c>
      <c r="C1118" s="76" t="s">
        <v>1958</v>
      </c>
      <c r="D1118" s="76" t="s">
        <v>2249</v>
      </c>
      <c r="E1118" s="76" t="s">
        <v>129</v>
      </c>
      <c r="F1118" s="76" t="s">
        <v>326</v>
      </c>
      <c r="G1118" s="76" t="s">
        <v>29</v>
      </c>
      <c r="H1118" s="76"/>
      <c r="I1118" s="76" t="s">
        <v>24</v>
      </c>
      <c r="J1118" s="76" t="s">
        <v>24</v>
      </c>
      <c r="K1118" s="75" t="s">
        <v>2264</v>
      </c>
      <c r="L1118" s="75" t="s">
        <v>24</v>
      </c>
      <c r="M1118" s="77">
        <v>10000</v>
      </c>
      <c r="N1118" s="78">
        <v>15000</v>
      </c>
      <c r="O1118" s="79">
        <v>5242</v>
      </c>
      <c r="P1118" s="80">
        <f t="shared" si="164"/>
        <v>-9758</v>
      </c>
      <c r="Q1118" s="81">
        <f t="shared" si="162"/>
        <v>34.946666666666665</v>
      </c>
    </row>
    <row r="1119" spans="1:18" s="1" customFormat="1" ht="26.25" customHeight="1" outlineLevel="1" x14ac:dyDescent="0.25">
      <c r="A1119" s="111">
        <f t="shared" si="158"/>
        <v>1116</v>
      </c>
      <c r="B1119" s="82" t="s">
        <v>2265</v>
      </c>
      <c r="C1119" s="76" t="s">
        <v>1958</v>
      </c>
      <c r="D1119" s="76" t="s">
        <v>2249</v>
      </c>
      <c r="E1119" s="76" t="s">
        <v>129</v>
      </c>
      <c r="F1119" s="76" t="s">
        <v>326</v>
      </c>
      <c r="G1119" s="76" t="s">
        <v>29</v>
      </c>
      <c r="H1119" s="76"/>
      <c r="I1119" s="76" t="s">
        <v>24</v>
      </c>
      <c r="J1119" s="76" t="s">
        <v>24</v>
      </c>
      <c r="K1119" s="75" t="s">
        <v>2266</v>
      </c>
      <c r="L1119" s="75" t="s">
        <v>24</v>
      </c>
      <c r="M1119" s="77">
        <v>0</v>
      </c>
      <c r="N1119" s="78">
        <v>500</v>
      </c>
      <c r="O1119" s="79">
        <v>0</v>
      </c>
      <c r="P1119" s="80">
        <f t="shared" si="164"/>
        <v>-500</v>
      </c>
      <c r="Q1119" s="81">
        <f t="shared" si="162"/>
        <v>0</v>
      </c>
    </row>
    <row r="1120" spans="1:18" s="1" customFormat="1" ht="27" outlineLevel="1" x14ac:dyDescent="0.25">
      <c r="A1120" s="111">
        <f t="shared" si="158"/>
        <v>1117</v>
      </c>
      <c r="B1120" s="82" t="s">
        <v>2267</v>
      </c>
      <c r="C1120" s="76" t="s">
        <v>1958</v>
      </c>
      <c r="D1120" s="76" t="s">
        <v>2249</v>
      </c>
      <c r="E1120" s="76" t="s">
        <v>361</v>
      </c>
      <c r="F1120" s="76" t="s">
        <v>326</v>
      </c>
      <c r="G1120" s="76" t="s">
        <v>29</v>
      </c>
      <c r="H1120" s="76"/>
      <c r="I1120" s="76" t="s">
        <v>24</v>
      </c>
      <c r="J1120" s="76" t="s">
        <v>24</v>
      </c>
      <c r="K1120" s="75" t="s">
        <v>2268</v>
      </c>
      <c r="L1120" s="75" t="s">
        <v>24</v>
      </c>
      <c r="M1120" s="77">
        <v>0</v>
      </c>
      <c r="N1120" s="78">
        <v>3600</v>
      </c>
      <c r="O1120" s="79">
        <v>653</v>
      </c>
      <c r="P1120" s="80">
        <f t="shared" si="164"/>
        <v>-2947</v>
      </c>
      <c r="Q1120" s="81">
        <f t="shared" si="162"/>
        <v>18.138888888888889</v>
      </c>
    </row>
    <row r="1121" spans="1:18" s="1" customFormat="1" ht="27" outlineLevel="1" x14ac:dyDescent="0.25">
      <c r="A1121" s="111">
        <f t="shared" si="158"/>
        <v>1118</v>
      </c>
      <c r="B1121" s="82" t="s">
        <v>2269</v>
      </c>
      <c r="C1121" s="76" t="s">
        <v>1958</v>
      </c>
      <c r="D1121" s="76" t="s">
        <v>2249</v>
      </c>
      <c r="E1121" s="76" t="s">
        <v>131</v>
      </c>
      <c r="F1121" s="76" t="s">
        <v>326</v>
      </c>
      <c r="G1121" s="76" t="s">
        <v>29</v>
      </c>
      <c r="H1121" s="76"/>
      <c r="I1121" s="76" t="s">
        <v>24</v>
      </c>
      <c r="J1121" s="76" t="s">
        <v>24</v>
      </c>
      <c r="K1121" s="75" t="s">
        <v>2270</v>
      </c>
      <c r="L1121" s="75" t="s">
        <v>24</v>
      </c>
      <c r="M1121" s="77">
        <v>17000</v>
      </c>
      <c r="N1121" s="78">
        <v>8814</v>
      </c>
      <c r="O1121" s="79">
        <v>6649</v>
      </c>
      <c r="P1121" s="80">
        <f t="shared" si="164"/>
        <v>-2165</v>
      </c>
      <c r="Q1121" s="81">
        <f t="shared" si="162"/>
        <v>75.436805082822772</v>
      </c>
    </row>
    <row r="1122" spans="1:18" s="1" customFormat="1" ht="27" outlineLevel="1" x14ac:dyDescent="0.25">
      <c r="A1122" s="111">
        <f t="shared" si="158"/>
        <v>1119</v>
      </c>
      <c r="B1122" s="82" t="s">
        <v>2271</v>
      </c>
      <c r="C1122" s="76" t="s">
        <v>1958</v>
      </c>
      <c r="D1122" s="76" t="s">
        <v>2249</v>
      </c>
      <c r="E1122" s="76" t="s">
        <v>131</v>
      </c>
      <c r="F1122" s="76" t="s">
        <v>326</v>
      </c>
      <c r="G1122" s="76" t="s">
        <v>35</v>
      </c>
      <c r="H1122" s="76"/>
      <c r="I1122" s="76" t="s">
        <v>24</v>
      </c>
      <c r="J1122" s="76" t="s">
        <v>24</v>
      </c>
      <c r="K1122" s="75" t="s">
        <v>2270</v>
      </c>
      <c r="L1122" s="75" t="s">
        <v>24</v>
      </c>
      <c r="M1122" s="77">
        <v>0</v>
      </c>
      <c r="N1122" s="78">
        <v>1277</v>
      </c>
      <c r="O1122" s="79">
        <v>1249</v>
      </c>
      <c r="P1122" s="80">
        <f t="shared" si="164"/>
        <v>-28</v>
      </c>
      <c r="Q1122" s="81">
        <f t="shared" si="162"/>
        <v>97.807361002349253</v>
      </c>
    </row>
    <row r="1123" spans="1:18" s="1" customFormat="1" ht="27" outlineLevel="1" x14ac:dyDescent="0.25">
      <c r="A1123" s="111">
        <f t="shared" si="158"/>
        <v>1120</v>
      </c>
      <c r="B1123" s="82" t="s">
        <v>2272</v>
      </c>
      <c r="C1123" s="76" t="s">
        <v>1958</v>
      </c>
      <c r="D1123" s="76" t="s">
        <v>2249</v>
      </c>
      <c r="E1123" s="76" t="s">
        <v>380</v>
      </c>
      <c r="F1123" s="76" t="s">
        <v>326</v>
      </c>
      <c r="G1123" s="76" t="s">
        <v>29</v>
      </c>
      <c r="H1123" s="76"/>
      <c r="I1123" s="76" t="s">
        <v>24</v>
      </c>
      <c r="J1123" s="76" t="s">
        <v>24</v>
      </c>
      <c r="K1123" s="75" t="s">
        <v>2273</v>
      </c>
      <c r="L1123" s="75" t="s">
        <v>24</v>
      </c>
      <c r="M1123" s="77">
        <v>38000</v>
      </c>
      <c r="N1123" s="78">
        <v>59922</v>
      </c>
      <c r="O1123" s="79">
        <v>31497</v>
      </c>
      <c r="P1123" s="80">
        <f t="shared" si="164"/>
        <v>-28425</v>
      </c>
      <c r="Q1123" s="81">
        <f t="shared" si="162"/>
        <v>52.563332332031642</v>
      </c>
    </row>
    <row r="1124" spans="1:18" s="1" customFormat="1" ht="40.5" outlineLevel="1" x14ac:dyDescent="0.25">
      <c r="A1124" s="111">
        <f t="shared" si="158"/>
        <v>1121</v>
      </c>
      <c r="B1124" s="82" t="s">
        <v>2274</v>
      </c>
      <c r="C1124" s="76" t="s">
        <v>1958</v>
      </c>
      <c r="D1124" s="76" t="s">
        <v>2249</v>
      </c>
      <c r="E1124" s="76" t="s">
        <v>380</v>
      </c>
      <c r="F1124" s="76" t="s">
        <v>326</v>
      </c>
      <c r="G1124" s="76" t="s">
        <v>29</v>
      </c>
      <c r="H1124" s="76"/>
      <c r="I1124" s="76" t="s">
        <v>24</v>
      </c>
      <c r="J1124" s="76" t="s">
        <v>24</v>
      </c>
      <c r="K1124" s="75" t="s">
        <v>2275</v>
      </c>
      <c r="L1124" s="75" t="s">
        <v>24</v>
      </c>
      <c r="M1124" s="77">
        <v>20000</v>
      </c>
      <c r="N1124" s="78">
        <v>47562</v>
      </c>
      <c r="O1124" s="79">
        <v>37203</v>
      </c>
      <c r="P1124" s="80">
        <f t="shared" si="164"/>
        <v>-10359</v>
      </c>
      <c r="Q1124" s="81">
        <f t="shared" si="162"/>
        <v>78.220007569067747</v>
      </c>
    </row>
    <row r="1125" spans="1:18" s="1" customFormat="1" ht="13.5" outlineLevel="1" x14ac:dyDescent="0.25">
      <c r="A1125" s="110">
        <f t="shared" si="158"/>
        <v>1122</v>
      </c>
      <c r="B1125" s="75" t="s">
        <v>2276</v>
      </c>
      <c r="C1125" s="76" t="s">
        <v>1958</v>
      </c>
      <c r="D1125" s="76" t="s">
        <v>2249</v>
      </c>
      <c r="E1125" s="76" t="s">
        <v>387</v>
      </c>
      <c r="F1125" s="76" t="s">
        <v>91</v>
      </c>
      <c r="G1125" s="76" t="s">
        <v>29</v>
      </c>
      <c r="H1125" s="76"/>
      <c r="I1125" s="76" t="s">
        <v>24</v>
      </c>
      <c r="J1125" s="76" t="s">
        <v>24</v>
      </c>
      <c r="K1125" s="75" t="s">
        <v>2277</v>
      </c>
      <c r="L1125" s="75" t="s">
        <v>24</v>
      </c>
      <c r="M1125" s="77">
        <v>0</v>
      </c>
      <c r="N1125" s="78">
        <v>2000</v>
      </c>
      <c r="O1125" s="79">
        <v>393</v>
      </c>
      <c r="P1125" s="80">
        <f t="shared" si="164"/>
        <v>-1607</v>
      </c>
      <c r="Q1125" s="81">
        <f t="shared" si="162"/>
        <v>19.650000000000002</v>
      </c>
    </row>
    <row r="1126" spans="1:18" s="1" customFormat="1" ht="27" outlineLevel="1" x14ac:dyDescent="0.25">
      <c r="A1126" s="111">
        <f t="shared" si="158"/>
        <v>1123</v>
      </c>
      <c r="B1126" s="82" t="s">
        <v>2278</v>
      </c>
      <c r="C1126" s="76" t="s">
        <v>1958</v>
      </c>
      <c r="D1126" s="76" t="s">
        <v>2249</v>
      </c>
      <c r="E1126" s="76" t="s">
        <v>408</v>
      </c>
      <c r="F1126" s="76" t="s">
        <v>91</v>
      </c>
      <c r="G1126" s="76" t="s">
        <v>29</v>
      </c>
      <c r="H1126" s="76"/>
      <c r="I1126" s="76" t="s">
        <v>24</v>
      </c>
      <c r="J1126" s="76" t="s">
        <v>24</v>
      </c>
      <c r="K1126" s="75" t="s">
        <v>2279</v>
      </c>
      <c r="L1126" s="75" t="s">
        <v>24</v>
      </c>
      <c r="M1126" s="77">
        <v>0</v>
      </c>
      <c r="N1126" s="78">
        <v>1412</v>
      </c>
      <c r="O1126" s="79">
        <v>1309</v>
      </c>
      <c r="P1126" s="80">
        <f t="shared" si="164"/>
        <v>-103</v>
      </c>
      <c r="Q1126" s="81">
        <f t="shared" si="162"/>
        <v>92.705382436260621</v>
      </c>
    </row>
    <row r="1127" spans="1:18" s="1" customFormat="1" ht="41.25" customHeight="1" outlineLevel="1" x14ac:dyDescent="0.25">
      <c r="A1127" s="111">
        <f t="shared" si="158"/>
        <v>1124</v>
      </c>
      <c r="B1127" s="82" t="s">
        <v>2280</v>
      </c>
      <c r="C1127" s="76" t="s">
        <v>1958</v>
      </c>
      <c r="D1127" s="76" t="s">
        <v>2249</v>
      </c>
      <c r="E1127" s="76" t="s">
        <v>408</v>
      </c>
      <c r="F1127" s="76" t="s">
        <v>91</v>
      </c>
      <c r="G1127" s="76" t="s">
        <v>29</v>
      </c>
      <c r="H1127" s="76"/>
      <c r="I1127" s="76" t="s">
        <v>24</v>
      </c>
      <c r="J1127" s="76" t="s">
        <v>24</v>
      </c>
      <c r="K1127" s="75" t="s">
        <v>2281</v>
      </c>
      <c r="L1127" s="75" t="s">
        <v>24</v>
      </c>
      <c r="M1127" s="77">
        <v>0</v>
      </c>
      <c r="N1127" s="78">
        <v>1000</v>
      </c>
      <c r="O1127" s="79">
        <v>0</v>
      </c>
      <c r="P1127" s="80">
        <f t="shared" si="164"/>
        <v>-1000</v>
      </c>
      <c r="Q1127" s="81">
        <f t="shared" si="162"/>
        <v>0</v>
      </c>
    </row>
    <row r="1128" spans="1:18" s="1" customFormat="1" ht="40.5" outlineLevel="1" x14ac:dyDescent="0.25">
      <c r="A1128" s="111">
        <f t="shared" si="158"/>
        <v>1125</v>
      </c>
      <c r="B1128" s="82" t="s">
        <v>2282</v>
      </c>
      <c r="C1128" s="76" t="s">
        <v>1958</v>
      </c>
      <c r="D1128" s="76" t="s">
        <v>2249</v>
      </c>
      <c r="E1128" s="76" t="s">
        <v>413</v>
      </c>
      <c r="F1128" s="76" t="s">
        <v>91</v>
      </c>
      <c r="G1128" s="76" t="s">
        <v>29</v>
      </c>
      <c r="H1128" s="76"/>
      <c r="I1128" s="76" t="s">
        <v>24</v>
      </c>
      <c r="J1128" s="76" t="s">
        <v>24</v>
      </c>
      <c r="K1128" s="75" t="s">
        <v>2283</v>
      </c>
      <c r="L1128" s="75" t="s">
        <v>24</v>
      </c>
      <c r="M1128" s="77">
        <v>0</v>
      </c>
      <c r="N1128" s="78">
        <v>9199</v>
      </c>
      <c r="O1128" s="79">
        <v>0</v>
      </c>
      <c r="P1128" s="80">
        <f t="shared" si="164"/>
        <v>-9199</v>
      </c>
      <c r="Q1128" s="81">
        <f t="shared" si="162"/>
        <v>0</v>
      </c>
    </row>
    <row r="1129" spans="1:18" s="1" customFormat="1" ht="13.5" outlineLevel="1" x14ac:dyDescent="0.25">
      <c r="A1129" s="110">
        <f t="shared" si="158"/>
        <v>1126</v>
      </c>
      <c r="B1129" s="75" t="s">
        <v>2284</v>
      </c>
      <c r="C1129" s="76" t="s">
        <v>1958</v>
      </c>
      <c r="D1129" s="76" t="s">
        <v>2249</v>
      </c>
      <c r="E1129" s="76" t="s">
        <v>1782</v>
      </c>
      <c r="F1129" s="76" t="s">
        <v>91</v>
      </c>
      <c r="G1129" s="76" t="s">
        <v>29</v>
      </c>
      <c r="H1129" s="76"/>
      <c r="I1129" s="76" t="s">
        <v>24</v>
      </c>
      <c r="J1129" s="76" t="s">
        <v>24</v>
      </c>
      <c r="K1129" s="75" t="s">
        <v>2285</v>
      </c>
      <c r="L1129" s="75" t="s">
        <v>24</v>
      </c>
      <c r="M1129" s="77">
        <v>0</v>
      </c>
      <c r="N1129" s="78">
        <v>2590</v>
      </c>
      <c r="O1129" s="79">
        <v>0</v>
      </c>
      <c r="P1129" s="80">
        <f t="shared" si="164"/>
        <v>-2590</v>
      </c>
      <c r="Q1129" s="81">
        <f t="shared" si="162"/>
        <v>0</v>
      </c>
    </row>
    <row r="1130" spans="1:18" s="1" customFormat="1" ht="27" outlineLevel="1" x14ac:dyDescent="0.25">
      <c r="A1130" s="111">
        <f t="shared" si="158"/>
        <v>1127</v>
      </c>
      <c r="B1130" s="82" t="s">
        <v>2286</v>
      </c>
      <c r="C1130" s="76" t="s">
        <v>1958</v>
      </c>
      <c r="D1130" s="76" t="s">
        <v>2249</v>
      </c>
      <c r="E1130" s="76" t="s">
        <v>1782</v>
      </c>
      <c r="F1130" s="76" t="s">
        <v>91</v>
      </c>
      <c r="G1130" s="76" t="s">
        <v>29</v>
      </c>
      <c r="H1130" s="76"/>
      <c r="I1130" s="76" t="s">
        <v>24</v>
      </c>
      <c r="J1130" s="76" t="s">
        <v>24</v>
      </c>
      <c r="K1130" s="75" t="s">
        <v>2285</v>
      </c>
      <c r="L1130" s="75" t="s">
        <v>24</v>
      </c>
      <c r="M1130" s="77">
        <v>3500</v>
      </c>
      <c r="N1130" s="78">
        <v>199</v>
      </c>
      <c r="O1130" s="79">
        <v>24</v>
      </c>
      <c r="P1130" s="80">
        <f t="shared" si="164"/>
        <v>-175</v>
      </c>
      <c r="Q1130" s="81">
        <f t="shared" si="162"/>
        <v>12.060301507537687</v>
      </c>
    </row>
    <row r="1131" spans="1:18" s="1" customFormat="1" ht="27" outlineLevel="1" x14ac:dyDescent="0.25">
      <c r="A1131" s="111">
        <f t="shared" si="158"/>
        <v>1128</v>
      </c>
      <c r="B1131" s="82" t="s">
        <v>2287</v>
      </c>
      <c r="C1131" s="76" t="s">
        <v>1958</v>
      </c>
      <c r="D1131" s="76" t="s">
        <v>2249</v>
      </c>
      <c r="E1131" s="76" t="s">
        <v>1782</v>
      </c>
      <c r="F1131" s="76" t="s">
        <v>91</v>
      </c>
      <c r="G1131" s="76" t="s">
        <v>29</v>
      </c>
      <c r="H1131" s="76"/>
      <c r="I1131" s="76" t="s">
        <v>24</v>
      </c>
      <c r="J1131" s="76" t="s">
        <v>24</v>
      </c>
      <c r="K1131" s="75" t="s">
        <v>2288</v>
      </c>
      <c r="L1131" s="75" t="s">
        <v>24</v>
      </c>
      <c r="M1131" s="77">
        <v>0</v>
      </c>
      <c r="N1131" s="78">
        <v>240</v>
      </c>
      <c r="O1131" s="79">
        <v>0</v>
      </c>
      <c r="P1131" s="80">
        <f t="shared" si="164"/>
        <v>-240</v>
      </c>
      <c r="Q1131" s="81">
        <f t="shared" si="162"/>
        <v>0</v>
      </c>
    </row>
    <row r="1132" spans="1:18" s="1" customFormat="1" ht="40.5" outlineLevel="1" x14ac:dyDescent="0.25">
      <c r="A1132" s="111">
        <f t="shared" si="158"/>
        <v>1129</v>
      </c>
      <c r="B1132" s="82" t="s">
        <v>2289</v>
      </c>
      <c r="C1132" s="76" t="s">
        <v>1958</v>
      </c>
      <c r="D1132" s="76" t="s">
        <v>2249</v>
      </c>
      <c r="E1132" s="76" t="s">
        <v>421</v>
      </c>
      <c r="F1132" s="76" t="s">
        <v>91</v>
      </c>
      <c r="G1132" s="76" t="s">
        <v>29</v>
      </c>
      <c r="H1132" s="76"/>
      <c r="I1132" s="76" t="s">
        <v>24</v>
      </c>
      <c r="J1132" s="76" t="s">
        <v>24</v>
      </c>
      <c r="K1132" s="75" t="s">
        <v>2290</v>
      </c>
      <c r="L1132" s="75" t="s">
        <v>24</v>
      </c>
      <c r="M1132" s="77">
        <v>5000</v>
      </c>
      <c r="N1132" s="78">
        <v>13180</v>
      </c>
      <c r="O1132" s="79">
        <v>7856</v>
      </c>
      <c r="P1132" s="80">
        <f t="shared" si="164"/>
        <v>-5324</v>
      </c>
      <c r="Q1132" s="81">
        <f t="shared" si="162"/>
        <v>59.605462822458264</v>
      </c>
    </row>
    <row r="1133" spans="1:18" s="1" customFormat="1" ht="27" outlineLevel="1" x14ac:dyDescent="0.25">
      <c r="A1133" s="111">
        <f t="shared" si="158"/>
        <v>1130</v>
      </c>
      <c r="B1133" s="82" t="s">
        <v>2291</v>
      </c>
      <c r="C1133" s="76" t="s">
        <v>1958</v>
      </c>
      <c r="D1133" s="76" t="s">
        <v>2249</v>
      </c>
      <c r="E1133" s="76" t="s">
        <v>421</v>
      </c>
      <c r="F1133" s="76" t="s">
        <v>91</v>
      </c>
      <c r="G1133" s="76" t="s">
        <v>29</v>
      </c>
      <c r="H1133" s="76"/>
      <c r="I1133" s="76" t="s">
        <v>24</v>
      </c>
      <c r="J1133" s="76" t="s">
        <v>24</v>
      </c>
      <c r="K1133" s="75" t="s">
        <v>2292</v>
      </c>
      <c r="L1133" s="75" t="s">
        <v>24</v>
      </c>
      <c r="M1133" s="77">
        <v>0</v>
      </c>
      <c r="N1133" s="78">
        <v>2000</v>
      </c>
      <c r="O1133" s="79">
        <v>0</v>
      </c>
      <c r="P1133" s="80">
        <f t="shared" si="164"/>
        <v>-2000</v>
      </c>
      <c r="Q1133" s="81">
        <f t="shared" si="162"/>
        <v>0</v>
      </c>
    </row>
    <row r="1134" spans="1:18" s="1" customFormat="1" ht="27" outlineLevel="1" x14ac:dyDescent="0.25">
      <c r="A1134" s="111">
        <f t="shared" si="158"/>
        <v>1131</v>
      </c>
      <c r="B1134" s="82" t="s">
        <v>2293</v>
      </c>
      <c r="C1134" s="76" t="s">
        <v>1958</v>
      </c>
      <c r="D1134" s="76" t="s">
        <v>2249</v>
      </c>
      <c r="E1134" s="76" t="s">
        <v>421</v>
      </c>
      <c r="F1134" s="76" t="s">
        <v>91</v>
      </c>
      <c r="G1134" s="76" t="s">
        <v>29</v>
      </c>
      <c r="H1134" s="76"/>
      <c r="I1134" s="76" t="s">
        <v>24</v>
      </c>
      <c r="J1134" s="76" t="s">
        <v>24</v>
      </c>
      <c r="K1134" s="75" t="s">
        <v>2294</v>
      </c>
      <c r="L1134" s="75" t="s">
        <v>24</v>
      </c>
      <c r="M1134" s="77">
        <v>0</v>
      </c>
      <c r="N1134" s="78">
        <v>513</v>
      </c>
      <c r="O1134" s="79">
        <v>0</v>
      </c>
      <c r="P1134" s="80">
        <f t="shared" si="164"/>
        <v>-513</v>
      </c>
      <c r="Q1134" s="81">
        <f t="shared" si="162"/>
        <v>0</v>
      </c>
    </row>
    <row r="1135" spans="1:18" s="40" customFormat="1" ht="13.5" x14ac:dyDescent="0.25">
      <c r="A1135" s="122">
        <f t="shared" si="158"/>
        <v>1132</v>
      </c>
      <c r="B1135" s="84" t="s">
        <v>2295</v>
      </c>
      <c r="C1135" s="85"/>
      <c r="D1135" s="85">
        <v>9212</v>
      </c>
      <c r="E1135" s="85"/>
      <c r="F1135" s="85"/>
      <c r="G1135" s="85"/>
      <c r="H1135" s="85"/>
      <c r="I1135" s="85"/>
      <c r="J1135" s="85"/>
      <c r="K1135" s="86"/>
      <c r="L1135" s="86"/>
      <c r="M1135" s="87">
        <f>SUM(M1136:M1140)</f>
        <v>1500</v>
      </c>
      <c r="N1135" s="87">
        <f t="shared" ref="N1135:P1135" si="165">SUM(N1136:N1140)</f>
        <v>19709</v>
      </c>
      <c r="O1135" s="87">
        <f t="shared" si="165"/>
        <v>0</v>
      </c>
      <c r="P1135" s="46">
        <f t="shared" si="165"/>
        <v>-19709</v>
      </c>
      <c r="Q1135" s="44">
        <f t="shared" si="162"/>
        <v>0</v>
      </c>
      <c r="R1135" s="39"/>
    </row>
    <row r="1136" spans="1:18" s="1" customFormat="1" ht="13.5" outlineLevel="1" x14ac:dyDescent="0.25">
      <c r="A1136" s="110">
        <f t="shared" si="158"/>
        <v>1133</v>
      </c>
      <c r="B1136" s="75" t="s">
        <v>2296</v>
      </c>
      <c r="C1136" s="76" t="s">
        <v>1958</v>
      </c>
      <c r="D1136" s="76" t="s">
        <v>2297</v>
      </c>
      <c r="E1136" s="76" t="s">
        <v>2298</v>
      </c>
      <c r="F1136" s="76" t="s">
        <v>2299</v>
      </c>
      <c r="G1136" s="76" t="s">
        <v>29</v>
      </c>
      <c r="H1136" s="76"/>
      <c r="I1136" s="76" t="s">
        <v>24</v>
      </c>
      <c r="J1136" s="76" t="s">
        <v>24</v>
      </c>
      <c r="K1136" s="75" t="s">
        <v>2300</v>
      </c>
      <c r="L1136" s="75" t="s">
        <v>24</v>
      </c>
      <c r="M1136" s="77">
        <v>0</v>
      </c>
      <c r="N1136" s="78">
        <v>2130</v>
      </c>
      <c r="O1136" s="79">
        <v>0</v>
      </c>
      <c r="P1136" s="80">
        <f>O1136-N1136</f>
        <v>-2130</v>
      </c>
      <c r="Q1136" s="81">
        <f>O1136/N1136*100</f>
        <v>0</v>
      </c>
    </row>
    <row r="1137" spans="1:18" s="1" customFormat="1" ht="13.5" outlineLevel="1" x14ac:dyDescent="0.25">
      <c r="A1137" s="110">
        <f t="shared" si="158"/>
        <v>1134</v>
      </c>
      <c r="B1137" s="75" t="s">
        <v>2301</v>
      </c>
      <c r="C1137" s="76" t="s">
        <v>1958</v>
      </c>
      <c r="D1137" s="76" t="s">
        <v>2297</v>
      </c>
      <c r="E1137" s="76" t="s">
        <v>2298</v>
      </c>
      <c r="F1137" s="76" t="s">
        <v>2299</v>
      </c>
      <c r="G1137" s="76" t="s">
        <v>29</v>
      </c>
      <c r="H1137" s="76"/>
      <c r="I1137" s="76" t="s">
        <v>24</v>
      </c>
      <c r="J1137" s="76" t="s">
        <v>24</v>
      </c>
      <c r="K1137" s="75" t="s">
        <v>2302</v>
      </c>
      <c r="L1137" s="75" t="s">
        <v>24</v>
      </c>
      <c r="M1137" s="77">
        <v>0</v>
      </c>
      <c r="N1137" s="78">
        <v>3600</v>
      </c>
      <c r="O1137" s="79">
        <v>0</v>
      </c>
      <c r="P1137" s="80">
        <f>O1137-N1137</f>
        <v>-3600</v>
      </c>
      <c r="Q1137" s="81">
        <f>O1137/N1137*100</f>
        <v>0</v>
      </c>
    </row>
    <row r="1138" spans="1:18" s="1" customFormat="1" ht="27" outlineLevel="1" x14ac:dyDescent="0.25">
      <c r="A1138" s="111">
        <f t="shared" si="158"/>
        <v>1135</v>
      </c>
      <c r="B1138" s="82" t="s">
        <v>2303</v>
      </c>
      <c r="C1138" s="76" t="s">
        <v>1958</v>
      </c>
      <c r="D1138" s="76" t="s">
        <v>2297</v>
      </c>
      <c r="E1138" s="76" t="s">
        <v>441</v>
      </c>
      <c r="F1138" s="76" t="s">
        <v>442</v>
      </c>
      <c r="G1138" s="76" t="s">
        <v>29</v>
      </c>
      <c r="H1138" s="76"/>
      <c r="I1138" s="76" t="s">
        <v>24</v>
      </c>
      <c r="J1138" s="76" t="s">
        <v>24</v>
      </c>
      <c r="K1138" s="75" t="s">
        <v>2304</v>
      </c>
      <c r="L1138" s="75" t="s">
        <v>24</v>
      </c>
      <c r="M1138" s="77">
        <v>1000</v>
      </c>
      <c r="N1138" s="78">
        <v>400</v>
      </c>
      <c r="O1138" s="79">
        <v>0</v>
      </c>
      <c r="P1138" s="80">
        <f>O1138-N1138</f>
        <v>-400</v>
      </c>
      <c r="Q1138" s="81">
        <f>O1138/N1138*100</f>
        <v>0</v>
      </c>
    </row>
    <row r="1139" spans="1:18" s="1" customFormat="1" ht="40.5" outlineLevel="1" x14ac:dyDescent="0.25">
      <c r="A1139" s="111">
        <f t="shared" si="158"/>
        <v>1136</v>
      </c>
      <c r="B1139" s="82" t="s">
        <v>2305</v>
      </c>
      <c r="C1139" s="76" t="s">
        <v>1958</v>
      </c>
      <c r="D1139" s="76" t="s">
        <v>2297</v>
      </c>
      <c r="E1139" s="76" t="s">
        <v>441</v>
      </c>
      <c r="F1139" s="76" t="s">
        <v>442</v>
      </c>
      <c r="G1139" s="76" t="s">
        <v>29</v>
      </c>
      <c r="H1139" s="76"/>
      <c r="I1139" s="76" t="s">
        <v>24</v>
      </c>
      <c r="J1139" s="76" t="s">
        <v>24</v>
      </c>
      <c r="K1139" s="75" t="s">
        <v>2306</v>
      </c>
      <c r="L1139" s="75" t="s">
        <v>24</v>
      </c>
      <c r="M1139" s="77">
        <v>0</v>
      </c>
      <c r="N1139" s="78">
        <v>13579</v>
      </c>
      <c r="O1139" s="79">
        <v>0</v>
      </c>
      <c r="P1139" s="80">
        <f>O1139-N1139</f>
        <v>-13579</v>
      </c>
      <c r="Q1139" s="81">
        <f>O1139/N1139*100</f>
        <v>0</v>
      </c>
    </row>
    <row r="1140" spans="1:18" s="1" customFormat="1" ht="27" outlineLevel="1" x14ac:dyDescent="0.25">
      <c r="A1140" s="111">
        <f t="shared" ref="A1140:A1198" si="166">1+A1139</f>
        <v>1137</v>
      </c>
      <c r="B1140" s="82" t="s">
        <v>2307</v>
      </c>
      <c r="C1140" s="76" t="s">
        <v>1958</v>
      </c>
      <c r="D1140" s="76" t="s">
        <v>2297</v>
      </c>
      <c r="E1140" s="76" t="s">
        <v>2298</v>
      </c>
      <c r="F1140" s="76" t="s">
        <v>2299</v>
      </c>
      <c r="G1140" s="76" t="s">
        <v>29</v>
      </c>
      <c r="H1140" s="76"/>
      <c r="I1140" s="76" t="s">
        <v>24</v>
      </c>
      <c r="J1140" s="76" t="s">
        <v>24</v>
      </c>
      <c r="K1140" s="75" t="s">
        <v>2300</v>
      </c>
      <c r="L1140" s="75" t="s">
        <v>24</v>
      </c>
      <c r="M1140" s="77">
        <v>500</v>
      </c>
      <c r="N1140" s="78">
        <v>0</v>
      </c>
      <c r="O1140" s="79">
        <v>0</v>
      </c>
      <c r="P1140" s="80">
        <f t="shared" ref="P1140" si="167">O1140-N1140</f>
        <v>0</v>
      </c>
      <c r="Q1140" s="83" t="s">
        <v>107</v>
      </c>
    </row>
    <row r="1141" spans="1:18" s="40" customFormat="1" ht="13.5" x14ac:dyDescent="0.25">
      <c r="A1141" s="122">
        <f t="shared" si="166"/>
        <v>1138</v>
      </c>
      <c r="B1141" s="84" t="s">
        <v>2308</v>
      </c>
      <c r="C1141" s="85"/>
      <c r="D1141" s="85">
        <v>9213</v>
      </c>
      <c r="E1141" s="85"/>
      <c r="F1141" s="85"/>
      <c r="G1141" s="85"/>
      <c r="H1141" s="85"/>
      <c r="I1141" s="85"/>
      <c r="J1141" s="85"/>
      <c r="K1141" s="86"/>
      <c r="L1141" s="86"/>
      <c r="M1141" s="87">
        <f>SUM(M1142:M1194)</f>
        <v>125400</v>
      </c>
      <c r="N1141" s="87">
        <f t="shared" ref="N1141:P1141" si="168">SUM(N1142:N1194)</f>
        <v>259918</v>
      </c>
      <c r="O1141" s="87">
        <f t="shared" si="168"/>
        <v>146231</v>
      </c>
      <c r="P1141" s="46">
        <f t="shared" si="168"/>
        <v>-113687</v>
      </c>
      <c r="Q1141" s="44">
        <f t="shared" ref="Q1141:Q1198" si="169">O1141/N1141*100</f>
        <v>56.260435983656386</v>
      </c>
      <c r="R1141" s="39"/>
    </row>
    <row r="1142" spans="1:18" s="1" customFormat="1" ht="13.5" outlineLevel="1" x14ac:dyDescent="0.25">
      <c r="A1142" s="110">
        <f t="shared" si="166"/>
        <v>1139</v>
      </c>
      <c r="B1142" s="75" t="s">
        <v>2309</v>
      </c>
      <c r="C1142" s="76" t="s">
        <v>1958</v>
      </c>
      <c r="D1142" s="76" t="s">
        <v>2310</v>
      </c>
      <c r="E1142" s="76" t="s">
        <v>455</v>
      </c>
      <c r="F1142" s="76" t="s">
        <v>452</v>
      </c>
      <c r="G1142" s="76" t="s">
        <v>29</v>
      </c>
      <c r="H1142" s="76"/>
      <c r="I1142" s="76" t="s">
        <v>24</v>
      </c>
      <c r="J1142" s="76" t="s">
        <v>24</v>
      </c>
      <c r="K1142" s="75" t="s">
        <v>1969</v>
      </c>
      <c r="L1142" s="75" t="s">
        <v>24</v>
      </c>
      <c r="M1142" s="77">
        <v>0</v>
      </c>
      <c r="N1142" s="78">
        <v>1738</v>
      </c>
      <c r="O1142" s="79">
        <v>0</v>
      </c>
      <c r="P1142" s="80">
        <f t="shared" ref="P1142:P1194" si="170">O1142-N1142</f>
        <v>-1738</v>
      </c>
      <c r="Q1142" s="81">
        <f t="shared" si="169"/>
        <v>0</v>
      </c>
    </row>
    <row r="1143" spans="1:18" s="1" customFormat="1" ht="13.5" outlineLevel="1" x14ac:dyDescent="0.25">
      <c r="A1143" s="110">
        <f t="shared" si="166"/>
        <v>1140</v>
      </c>
      <c r="B1143" s="75" t="s">
        <v>2311</v>
      </c>
      <c r="C1143" s="76" t="s">
        <v>1958</v>
      </c>
      <c r="D1143" s="76" t="s">
        <v>2310</v>
      </c>
      <c r="E1143" s="76" t="s">
        <v>455</v>
      </c>
      <c r="F1143" s="76" t="s">
        <v>452</v>
      </c>
      <c r="G1143" s="76" t="s">
        <v>29</v>
      </c>
      <c r="H1143" s="76"/>
      <c r="I1143" s="76" t="s">
        <v>24</v>
      </c>
      <c r="J1143" s="76" t="s">
        <v>24</v>
      </c>
      <c r="K1143" s="75" t="s">
        <v>2312</v>
      </c>
      <c r="L1143" s="75" t="s">
        <v>24</v>
      </c>
      <c r="M1143" s="77">
        <v>0</v>
      </c>
      <c r="N1143" s="78">
        <v>10</v>
      </c>
      <c r="O1143" s="79">
        <v>0</v>
      </c>
      <c r="P1143" s="80">
        <f t="shared" si="170"/>
        <v>-10</v>
      </c>
      <c r="Q1143" s="81">
        <f t="shared" si="169"/>
        <v>0</v>
      </c>
    </row>
    <row r="1144" spans="1:18" s="1" customFormat="1" ht="13.5" outlineLevel="1" x14ac:dyDescent="0.25">
      <c r="A1144" s="110">
        <f t="shared" si="166"/>
        <v>1141</v>
      </c>
      <c r="B1144" s="75" t="s">
        <v>2313</v>
      </c>
      <c r="C1144" s="76" t="s">
        <v>1958</v>
      </c>
      <c r="D1144" s="76" t="s">
        <v>2310</v>
      </c>
      <c r="E1144" s="76" t="s">
        <v>455</v>
      </c>
      <c r="F1144" s="76" t="s">
        <v>452</v>
      </c>
      <c r="G1144" s="76" t="s">
        <v>29</v>
      </c>
      <c r="H1144" s="76"/>
      <c r="I1144" s="76" t="s">
        <v>24</v>
      </c>
      <c r="J1144" s="76" t="s">
        <v>24</v>
      </c>
      <c r="K1144" s="75" t="s">
        <v>2314</v>
      </c>
      <c r="L1144" s="75" t="s">
        <v>24</v>
      </c>
      <c r="M1144" s="77">
        <v>4100</v>
      </c>
      <c r="N1144" s="78">
        <v>4100</v>
      </c>
      <c r="O1144" s="79">
        <v>3122</v>
      </c>
      <c r="P1144" s="80">
        <f t="shared" si="170"/>
        <v>-978</v>
      </c>
      <c r="Q1144" s="81">
        <f t="shared" si="169"/>
        <v>76.146341463414629</v>
      </c>
    </row>
    <row r="1145" spans="1:18" s="1" customFormat="1" ht="13.5" outlineLevel="1" x14ac:dyDescent="0.25">
      <c r="A1145" s="110">
        <f t="shared" si="166"/>
        <v>1142</v>
      </c>
      <c r="B1145" s="75" t="s">
        <v>2315</v>
      </c>
      <c r="C1145" s="76" t="s">
        <v>1958</v>
      </c>
      <c r="D1145" s="76" t="s">
        <v>2310</v>
      </c>
      <c r="E1145" s="76" t="s">
        <v>455</v>
      </c>
      <c r="F1145" s="76" t="s">
        <v>452</v>
      </c>
      <c r="G1145" s="76" t="s">
        <v>29</v>
      </c>
      <c r="H1145" s="76"/>
      <c r="I1145" s="76" t="s">
        <v>24</v>
      </c>
      <c r="J1145" s="76" t="s">
        <v>24</v>
      </c>
      <c r="K1145" s="75" t="s">
        <v>1984</v>
      </c>
      <c r="L1145" s="75" t="s">
        <v>24</v>
      </c>
      <c r="M1145" s="77">
        <v>4000</v>
      </c>
      <c r="N1145" s="78">
        <v>1648</v>
      </c>
      <c r="O1145" s="79">
        <v>965</v>
      </c>
      <c r="P1145" s="80">
        <f t="shared" si="170"/>
        <v>-683</v>
      </c>
      <c r="Q1145" s="81">
        <f t="shared" si="169"/>
        <v>58.555825242718448</v>
      </c>
    </row>
    <row r="1146" spans="1:18" s="1" customFormat="1" ht="13.5" outlineLevel="1" x14ac:dyDescent="0.25">
      <c r="A1146" s="110">
        <f t="shared" si="166"/>
        <v>1143</v>
      </c>
      <c r="B1146" s="75" t="s">
        <v>2316</v>
      </c>
      <c r="C1146" s="76" t="s">
        <v>1958</v>
      </c>
      <c r="D1146" s="76" t="s">
        <v>2310</v>
      </c>
      <c r="E1146" s="76" t="s">
        <v>455</v>
      </c>
      <c r="F1146" s="76" t="s">
        <v>452</v>
      </c>
      <c r="G1146" s="76" t="s">
        <v>29</v>
      </c>
      <c r="H1146" s="76"/>
      <c r="I1146" s="76" t="s">
        <v>24</v>
      </c>
      <c r="J1146" s="76" t="s">
        <v>24</v>
      </c>
      <c r="K1146" s="75" t="s">
        <v>1986</v>
      </c>
      <c r="L1146" s="75" t="s">
        <v>24</v>
      </c>
      <c r="M1146" s="77">
        <v>0</v>
      </c>
      <c r="N1146" s="78">
        <v>511</v>
      </c>
      <c r="O1146" s="79">
        <v>243</v>
      </c>
      <c r="P1146" s="80">
        <f t="shared" si="170"/>
        <v>-268</v>
      </c>
      <c r="Q1146" s="81">
        <f t="shared" si="169"/>
        <v>47.55381604696673</v>
      </c>
    </row>
    <row r="1147" spans="1:18" s="1" customFormat="1" ht="13.5" outlineLevel="1" x14ac:dyDescent="0.25">
      <c r="A1147" s="110">
        <f t="shared" si="166"/>
        <v>1144</v>
      </c>
      <c r="B1147" s="75" t="s">
        <v>2317</v>
      </c>
      <c r="C1147" s="76" t="s">
        <v>1958</v>
      </c>
      <c r="D1147" s="76" t="s">
        <v>2310</v>
      </c>
      <c r="E1147" s="76" t="s">
        <v>455</v>
      </c>
      <c r="F1147" s="76" t="s">
        <v>452</v>
      </c>
      <c r="G1147" s="76" t="s">
        <v>29</v>
      </c>
      <c r="H1147" s="76"/>
      <c r="I1147" s="76" t="s">
        <v>24</v>
      </c>
      <c r="J1147" s="76" t="s">
        <v>24</v>
      </c>
      <c r="K1147" s="75" t="s">
        <v>2318</v>
      </c>
      <c r="L1147" s="75" t="s">
        <v>24</v>
      </c>
      <c r="M1147" s="77">
        <v>0</v>
      </c>
      <c r="N1147" s="78">
        <v>293</v>
      </c>
      <c r="O1147" s="79">
        <v>0</v>
      </c>
      <c r="P1147" s="80">
        <f t="shared" si="170"/>
        <v>-293</v>
      </c>
      <c r="Q1147" s="81">
        <f t="shared" si="169"/>
        <v>0</v>
      </c>
    </row>
    <row r="1148" spans="1:18" s="1" customFormat="1" ht="27" outlineLevel="1" x14ac:dyDescent="0.25">
      <c r="A1148" s="111">
        <f t="shared" si="166"/>
        <v>1145</v>
      </c>
      <c r="B1148" s="82" t="s">
        <v>2319</v>
      </c>
      <c r="C1148" s="76" t="s">
        <v>1958</v>
      </c>
      <c r="D1148" s="76" t="s">
        <v>2310</v>
      </c>
      <c r="E1148" s="76" t="s">
        <v>455</v>
      </c>
      <c r="F1148" s="76" t="s">
        <v>452</v>
      </c>
      <c r="G1148" s="76" t="s">
        <v>29</v>
      </c>
      <c r="H1148" s="76"/>
      <c r="I1148" s="76" t="s">
        <v>24</v>
      </c>
      <c r="J1148" s="76" t="s">
        <v>24</v>
      </c>
      <c r="K1148" s="75" t="s">
        <v>1992</v>
      </c>
      <c r="L1148" s="75" t="s">
        <v>24</v>
      </c>
      <c r="M1148" s="77">
        <v>5000</v>
      </c>
      <c r="N1148" s="78">
        <v>16660</v>
      </c>
      <c r="O1148" s="79">
        <v>12536</v>
      </c>
      <c r="P1148" s="80">
        <f t="shared" si="170"/>
        <v>-4124</v>
      </c>
      <c r="Q1148" s="81">
        <f t="shared" si="169"/>
        <v>75.246098439375757</v>
      </c>
    </row>
    <row r="1149" spans="1:18" s="1" customFormat="1" ht="13.5" outlineLevel="1" x14ac:dyDescent="0.25">
      <c r="A1149" s="110">
        <f t="shared" si="166"/>
        <v>1146</v>
      </c>
      <c r="B1149" s="75" t="s">
        <v>2320</v>
      </c>
      <c r="C1149" s="76" t="s">
        <v>1958</v>
      </c>
      <c r="D1149" s="76" t="s">
        <v>2310</v>
      </c>
      <c r="E1149" s="76" t="s">
        <v>455</v>
      </c>
      <c r="F1149" s="76" t="s">
        <v>452</v>
      </c>
      <c r="G1149" s="76" t="s">
        <v>29</v>
      </c>
      <c r="H1149" s="76"/>
      <c r="I1149" s="76" t="s">
        <v>24</v>
      </c>
      <c r="J1149" s="76" t="s">
        <v>24</v>
      </c>
      <c r="K1149" s="75" t="s">
        <v>2321</v>
      </c>
      <c r="L1149" s="75" t="s">
        <v>24</v>
      </c>
      <c r="M1149" s="77">
        <v>25000</v>
      </c>
      <c r="N1149" s="78">
        <v>46097</v>
      </c>
      <c r="O1149" s="79">
        <v>46076</v>
      </c>
      <c r="P1149" s="80">
        <f t="shared" si="170"/>
        <v>-21</v>
      </c>
      <c r="Q1149" s="81">
        <f t="shared" si="169"/>
        <v>99.954443890057917</v>
      </c>
    </row>
    <row r="1150" spans="1:18" s="1" customFormat="1" ht="27" outlineLevel="1" x14ac:dyDescent="0.25">
      <c r="A1150" s="111">
        <f t="shared" si="166"/>
        <v>1147</v>
      </c>
      <c r="B1150" s="82" t="s">
        <v>2322</v>
      </c>
      <c r="C1150" s="76" t="s">
        <v>1958</v>
      </c>
      <c r="D1150" s="76" t="s">
        <v>2310</v>
      </c>
      <c r="E1150" s="76" t="s">
        <v>455</v>
      </c>
      <c r="F1150" s="76" t="s">
        <v>452</v>
      </c>
      <c r="G1150" s="76" t="s">
        <v>29</v>
      </c>
      <c r="H1150" s="76"/>
      <c r="I1150" s="76" t="s">
        <v>24</v>
      </c>
      <c r="J1150" s="76" t="s">
        <v>24</v>
      </c>
      <c r="K1150" s="75" t="s">
        <v>1994</v>
      </c>
      <c r="L1150" s="75" t="s">
        <v>24</v>
      </c>
      <c r="M1150" s="77">
        <v>1500</v>
      </c>
      <c r="N1150" s="78">
        <v>382</v>
      </c>
      <c r="O1150" s="79">
        <v>238</v>
      </c>
      <c r="P1150" s="80">
        <f t="shared" si="170"/>
        <v>-144</v>
      </c>
      <c r="Q1150" s="81">
        <f t="shared" si="169"/>
        <v>62.303664921465973</v>
      </c>
    </row>
    <row r="1151" spans="1:18" s="1" customFormat="1" ht="13.5" outlineLevel="1" x14ac:dyDescent="0.25">
      <c r="A1151" s="110">
        <f t="shared" si="166"/>
        <v>1148</v>
      </c>
      <c r="B1151" s="75" t="s">
        <v>2323</v>
      </c>
      <c r="C1151" s="76" t="s">
        <v>1958</v>
      </c>
      <c r="D1151" s="76" t="s">
        <v>2310</v>
      </c>
      <c r="E1151" s="76" t="s">
        <v>455</v>
      </c>
      <c r="F1151" s="76" t="s">
        <v>452</v>
      </c>
      <c r="G1151" s="76" t="s">
        <v>29</v>
      </c>
      <c r="H1151" s="76"/>
      <c r="I1151" s="76" t="s">
        <v>24</v>
      </c>
      <c r="J1151" s="76" t="s">
        <v>24</v>
      </c>
      <c r="K1151" s="75" t="s">
        <v>2324</v>
      </c>
      <c r="L1151" s="75" t="s">
        <v>24</v>
      </c>
      <c r="M1151" s="77">
        <v>0</v>
      </c>
      <c r="N1151" s="78">
        <v>17</v>
      </c>
      <c r="O1151" s="79">
        <v>0</v>
      </c>
      <c r="P1151" s="80">
        <f t="shared" si="170"/>
        <v>-17</v>
      </c>
      <c r="Q1151" s="81">
        <f t="shared" si="169"/>
        <v>0</v>
      </c>
    </row>
    <row r="1152" spans="1:18" s="1" customFormat="1" ht="13.5" outlineLevel="1" x14ac:dyDescent="0.25">
      <c r="A1152" s="110">
        <f t="shared" si="166"/>
        <v>1149</v>
      </c>
      <c r="B1152" s="75" t="s">
        <v>2325</v>
      </c>
      <c r="C1152" s="76" t="s">
        <v>1958</v>
      </c>
      <c r="D1152" s="76" t="s">
        <v>2310</v>
      </c>
      <c r="E1152" s="76" t="s">
        <v>455</v>
      </c>
      <c r="F1152" s="76" t="s">
        <v>452</v>
      </c>
      <c r="G1152" s="76" t="s">
        <v>29</v>
      </c>
      <c r="H1152" s="76"/>
      <c r="I1152" s="76" t="s">
        <v>24</v>
      </c>
      <c r="J1152" s="76" t="s">
        <v>24</v>
      </c>
      <c r="K1152" s="75" t="s">
        <v>1996</v>
      </c>
      <c r="L1152" s="75" t="s">
        <v>24</v>
      </c>
      <c r="M1152" s="77">
        <v>0</v>
      </c>
      <c r="N1152" s="78">
        <v>291</v>
      </c>
      <c r="O1152" s="79">
        <v>0</v>
      </c>
      <c r="P1152" s="80">
        <f t="shared" si="170"/>
        <v>-291</v>
      </c>
      <c r="Q1152" s="81">
        <f t="shared" si="169"/>
        <v>0</v>
      </c>
    </row>
    <row r="1153" spans="1:17" s="1" customFormat="1" ht="27" outlineLevel="1" x14ac:dyDescent="0.25">
      <c r="A1153" s="111">
        <f t="shared" si="166"/>
        <v>1150</v>
      </c>
      <c r="B1153" s="82" t="s">
        <v>2326</v>
      </c>
      <c r="C1153" s="76" t="s">
        <v>1958</v>
      </c>
      <c r="D1153" s="76" t="s">
        <v>2310</v>
      </c>
      <c r="E1153" s="76" t="s">
        <v>455</v>
      </c>
      <c r="F1153" s="76" t="s">
        <v>452</v>
      </c>
      <c r="G1153" s="76" t="s">
        <v>29</v>
      </c>
      <c r="H1153" s="76"/>
      <c r="I1153" s="76" t="s">
        <v>24</v>
      </c>
      <c r="J1153" s="76" t="s">
        <v>24</v>
      </c>
      <c r="K1153" s="75" t="s">
        <v>2000</v>
      </c>
      <c r="L1153" s="75" t="s">
        <v>24</v>
      </c>
      <c r="M1153" s="77">
        <v>0</v>
      </c>
      <c r="N1153" s="78">
        <v>44</v>
      </c>
      <c r="O1153" s="79">
        <v>0</v>
      </c>
      <c r="P1153" s="80">
        <f t="shared" si="170"/>
        <v>-44</v>
      </c>
      <c r="Q1153" s="81">
        <f t="shared" si="169"/>
        <v>0</v>
      </c>
    </row>
    <row r="1154" spans="1:17" s="1" customFormat="1" ht="13.5" outlineLevel="1" x14ac:dyDescent="0.25">
      <c r="A1154" s="110">
        <f t="shared" si="166"/>
        <v>1151</v>
      </c>
      <c r="B1154" s="75" t="s">
        <v>2327</v>
      </c>
      <c r="C1154" s="76" t="s">
        <v>1958</v>
      </c>
      <c r="D1154" s="76" t="s">
        <v>2310</v>
      </c>
      <c r="E1154" s="76" t="s">
        <v>455</v>
      </c>
      <c r="F1154" s="76" t="s">
        <v>452</v>
      </c>
      <c r="G1154" s="76" t="s">
        <v>29</v>
      </c>
      <c r="H1154" s="76"/>
      <c r="I1154" s="76" t="s">
        <v>24</v>
      </c>
      <c r="J1154" s="76" t="s">
        <v>24</v>
      </c>
      <c r="K1154" s="75" t="s">
        <v>2002</v>
      </c>
      <c r="L1154" s="75" t="s">
        <v>24</v>
      </c>
      <c r="M1154" s="77">
        <v>0</v>
      </c>
      <c r="N1154" s="78">
        <v>758</v>
      </c>
      <c r="O1154" s="79">
        <v>758</v>
      </c>
      <c r="P1154" s="80">
        <f t="shared" si="170"/>
        <v>0</v>
      </c>
      <c r="Q1154" s="81">
        <f t="shared" si="169"/>
        <v>100</v>
      </c>
    </row>
    <row r="1155" spans="1:17" s="1" customFormat="1" ht="27" outlineLevel="1" x14ac:dyDescent="0.25">
      <c r="A1155" s="111">
        <f t="shared" si="166"/>
        <v>1152</v>
      </c>
      <c r="B1155" s="82" t="s">
        <v>2328</v>
      </c>
      <c r="C1155" s="76" t="s">
        <v>1958</v>
      </c>
      <c r="D1155" s="76" t="s">
        <v>2310</v>
      </c>
      <c r="E1155" s="76" t="s">
        <v>455</v>
      </c>
      <c r="F1155" s="76" t="s">
        <v>452</v>
      </c>
      <c r="G1155" s="76" t="s">
        <v>29</v>
      </c>
      <c r="H1155" s="76"/>
      <c r="I1155" s="76" t="s">
        <v>24</v>
      </c>
      <c r="J1155" s="76" t="s">
        <v>24</v>
      </c>
      <c r="K1155" s="75" t="s">
        <v>2004</v>
      </c>
      <c r="L1155" s="75" t="s">
        <v>24</v>
      </c>
      <c r="M1155" s="77">
        <v>0</v>
      </c>
      <c r="N1155" s="78">
        <v>1986</v>
      </c>
      <c r="O1155" s="79">
        <v>1986</v>
      </c>
      <c r="P1155" s="80">
        <f t="shared" si="170"/>
        <v>0</v>
      </c>
      <c r="Q1155" s="81">
        <f t="shared" si="169"/>
        <v>100</v>
      </c>
    </row>
    <row r="1156" spans="1:17" s="1" customFormat="1" ht="13.5" outlineLevel="1" x14ac:dyDescent="0.25">
      <c r="A1156" s="110">
        <f t="shared" si="166"/>
        <v>1153</v>
      </c>
      <c r="B1156" s="75" t="s">
        <v>2329</v>
      </c>
      <c r="C1156" s="76" t="s">
        <v>1958</v>
      </c>
      <c r="D1156" s="76" t="s">
        <v>2310</v>
      </c>
      <c r="E1156" s="76" t="s">
        <v>455</v>
      </c>
      <c r="F1156" s="76" t="s">
        <v>452</v>
      </c>
      <c r="G1156" s="76" t="s">
        <v>29</v>
      </c>
      <c r="H1156" s="76"/>
      <c r="I1156" s="76" t="s">
        <v>24</v>
      </c>
      <c r="J1156" s="76" t="s">
        <v>24</v>
      </c>
      <c r="K1156" s="75" t="s">
        <v>2330</v>
      </c>
      <c r="L1156" s="75" t="s">
        <v>24</v>
      </c>
      <c r="M1156" s="77">
        <v>2000</v>
      </c>
      <c r="N1156" s="78">
        <v>3795</v>
      </c>
      <c r="O1156" s="79">
        <v>0</v>
      </c>
      <c r="P1156" s="80">
        <f t="shared" si="170"/>
        <v>-3795</v>
      </c>
      <c r="Q1156" s="81">
        <f t="shared" si="169"/>
        <v>0</v>
      </c>
    </row>
    <row r="1157" spans="1:17" s="1" customFormat="1" ht="13.5" outlineLevel="1" x14ac:dyDescent="0.25">
      <c r="A1157" s="110">
        <f t="shared" si="166"/>
        <v>1154</v>
      </c>
      <c r="B1157" s="75" t="s">
        <v>2331</v>
      </c>
      <c r="C1157" s="76" t="s">
        <v>1958</v>
      </c>
      <c r="D1157" s="76" t="s">
        <v>2310</v>
      </c>
      <c r="E1157" s="76" t="s">
        <v>455</v>
      </c>
      <c r="F1157" s="76" t="s">
        <v>452</v>
      </c>
      <c r="G1157" s="76" t="s">
        <v>29</v>
      </c>
      <c r="H1157" s="76"/>
      <c r="I1157" s="76" t="s">
        <v>24</v>
      </c>
      <c r="J1157" s="76" t="s">
        <v>24</v>
      </c>
      <c r="K1157" s="75" t="s">
        <v>2006</v>
      </c>
      <c r="L1157" s="75" t="s">
        <v>24</v>
      </c>
      <c r="M1157" s="77">
        <v>4000</v>
      </c>
      <c r="N1157" s="78">
        <v>506</v>
      </c>
      <c r="O1157" s="79">
        <v>44</v>
      </c>
      <c r="P1157" s="80">
        <f t="shared" si="170"/>
        <v>-462</v>
      </c>
      <c r="Q1157" s="81">
        <f t="shared" si="169"/>
        <v>8.695652173913043</v>
      </c>
    </row>
    <row r="1158" spans="1:17" s="1" customFormat="1" ht="13.5" outlineLevel="1" x14ac:dyDescent="0.25">
      <c r="A1158" s="110">
        <f t="shared" si="166"/>
        <v>1155</v>
      </c>
      <c r="B1158" s="75" t="s">
        <v>2332</v>
      </c>
      <c r="C1158" s="76" t="s">
        <v>1958</v>
      </c>
      <c r="D1158" s="76" t="s">
        <v>2310</v>
      </c>
      <c r="E1158" s="76" t="s">
        <v>455</v>
      </c>
      <c r="F1158" s="76" t="s">
        <v>452</v>
      </c>
      <c r="G1158" s="76" t="s">
        <v>29</v>
      </c>
      <c r="H1158" s="76"/>
      <c r="I1158" s="76" t="s">
        <v>24</v>
      </c>
      <c r="J1158" s="76" t="s">
        <v>24</v>
      </c>
      <c r="K1158" s="75" t="s">
        <v>2333</v>
      </c>
      <c r="L1158" s="75" t="s">
        <v>24</v>
      </c>
      <c r="M1158" s="77">
        <v>1000</v>
      </c>
      <c r="N1158" s="78">
        <v>1386</v>
      </c>
      <c r="O1158" s="79">
        <v>0</v>
      </c>
      <c r="P1158" s="80">
        <f t="shared" si="170"/>
        <v>-1386</v>
      </c>
      <c r="Q1158" s="81">
        <f t="shared" si="169"/>
        <v>0</v>
      </c>
    </row>
    <row r="1159" spans="1:17" s="1" customFormat="1" ht="13.5" outlineLevel="1" x14ac:dyDescent="0.25">
      <c r="A1159" s="110">
        <f t="shared" si="166"/>
        <v>1156</v>
      </c>
      <c r="B1159" s="75" t="s">
        <v>2334</v>
      </c>
      <c r="C1159" s="76" t="s">
        <v>1958</v>
      </c>
      <c r="D1159" s="76" t="s">
        <v>2310</v>
      </c>
      <c r="E1159" s="76" t="s">
        <v>455</v>
      </c>
      <c r="F1159" s="76" t="s">
        <v>452</v>
      </c>
      <c r="G1159" s="76" t="s">
        <v>29</v>
      </c>
      <c r="H1159" s="76"/>
      <c r="I1159" s="76" t="s">
        <v>24</v>
      </c>
      <c r="J1159" s="76" t="s">
        <v>24</v>
      </c>
      <c r="K1159" s="75" t="s">
        <v>2335</v>
      </c>
      <c r="L1159" s="75" t="s">
        <v>24</v>
      </c>
      <c r="M1159" s="77">
        <v>11700</v>
      </c>
      <c r="N1159" s="78">
        <v>29986</v>
      </c>
      <c r="O1159" s="79">
        <v>52</v>
      </c>
      <c r="P1159" s="80">
        <f t="shared" si="170"/>
        <v>-29934</v>
      </c>
      <c r="Q1159" s="81">
        <f t="shared" si="169"/>
        <v>0.1734142599879944</v>
      </c>
    </row>
    <row r="1160" spans="1:17" s="1" customFormat="1" ht="13.5" outlineLevel="1" x14ac:dyDescent="0.25">
      <c r="A1160" s="110">
        <f t="shared" si="166"/>
        <v>1157</v>
      </c>
      <c r="B1160" s="75" t="s">
        <v>2336</v>
      </c>
      <c r="C1160" s="76" t="s">
        <v>1958</v>
      </c>
      <c r="D1160" s="76" t="s">
        <v>2310</v>
      </c>
      <c r="E1160" s="76" t="s">
        <v>455</v>
      </c>
      <c r="F1160" s="76" t="s">
        <v>452</v>
      </c>
      <c r="G1160" s="76" t="s">
        <v>29</v>
      </c>
      <c r="H1160" s="76"/>
      <c r="I1160" s="76" t="s">
        <v>24</v>
      </c>
      <c r="J1160" s="76" t="s">
        <v>24</v>
      </c>
      <c r="K1160" s="75" t="s">
        <v>2337</v>
      </c>
      <c r="L1160" s="75" t="s">
        <v>24</v>
      </c>
      <c r="M1160" s="77">
        <v>5000</v>
      </c>
      <c r="N1160" s="78">
        <v>480</v>
      </c>
      <c r="O1160" s="79">
        <v>444</v>
      </c>
      <c r="P1160" s="80">
        <f t="shared" si="170"/>
        <v>-36</v>
      </c>
      <c r="Q1160" s="81">
        <f t="shared" si="169"/>
        <v>92.5</v>
      </c>
    </row>
    <row r="1161" spans="1:17" s="1" customFormat="1" ht="13.5" outlineLevel="1" x14ac:dyDescent="0.25">
      <c r="A1161" s="110">
        <f t="shared" si="166"/>
        <v>1158</v>
      </c>
      <c r="B1161" s="75" t="s">
        <v>2338</v>
      </c>
      <c r="C1161" s="76" t="s">
        <v>1958</v>
      </c>
      <c r="D1161" s="76" t="s">
        <v>2310</v>
      </c>
      <c r="E1161" s="76" t="s">
        <v>455</v>
      </c>
      <c r="F1161" s="76" t="s">
        <v>452</v>
      </c>
      <c r="G1161" s="76" t="s">
        <v>29</v>
      </c>
      <c r="H1161" s="76"/>
      <c r="I1161" s="76" t="s">
        <v>24</v>
      </c>
      <c r="J1161" s="76" t="s">
        <v>24</v>
      </c>
      <c r="K1161" s="75" t="s">
        <v>2008</v>
      </c>
      <c r="L1161" s="75" t="s">
        <v>24</v>
      </c>
      <c r="M1161" s="77">
        <v>11000</v>
      </c>
      <c r="N1161" s="78">
        <v>17009</v>
      </c>
      <c r="O1161" s="79">
        <v>9441</v>
      </c>
      <c r="P1161" s="80">
        <f t="shared" si="170"/>
        <v>-7568</v>
      </c>
      <c r="Q1161" s="81">
        <f t="shared" si="169"/>
        <v>55.505908636604154</v>
      </c>
    </row>
    <row r="1162" spans="1:17" s="1" customFormat="1" ht="13.5" outlineLevel="1" x14ac:dyDescent="0.25">
      <c r="A1162" s="110">
        <f t="shared" si="166"/>
        <v>1159</v>
      </c>
      <c r="B1162" s="75" t="s">
        <v>2339</v>
      </c>
      <c r="C1162" s="76" t="s">
        <v>1958</v>
      </c>
      <c r="D1162" s="76" t="s">
        <v>2310</v>
      </c>
      <c r="E1162" s="76" t="s">
        <v>455</v>
      </c>
      <c r="F1162" s="76" t="s">
        <v>452</v>
      </c>
      <c r="G1162" s="76" t="s">
        <v>29</v>
      </c>
      <c r="H1162" s="76"/>
      <c r="I1162" s="76" t="s">
        <v>24</v>
      </c>
      <c r="J1162" s="76" t="s">
        <v>24</v>
      </c>
      <c r="K1162" s="75" t="s">
        <v>2010</v>
      </c>
      <c r="L1162" s="75" t="s">
        <v>24</v>
      </c>
      <c r="M1162" s="77">
        <v>0</v>
      </c>
      <c r="N1162" s="78">
        <v>4406</v>
      </c>
      <c r="O1162" s="79">
        <v>4406</v>
      </c>
      <c r="P1162" s="80">
        <f t="shared" si="170"/>
        <v>0</v>
      </c>
      <c r="Q1162" s="81">
        <f t="shared" si="169"/>
        <v>100</v>
      </c>
    </row>
    <row r="1163" spans="1:17" s="1" customFormat="1" ht="13.5" outlineLevel="1" x14ac:dyDescent="0.25">
      <c r="A1163" s="110">
        <f t="shared" si="166"/>
        <v>1160</v>
      </c>
      <c r="B1163" s="75" t="s">
        <v>2340</v>
      </c>
      <c r="C1163" s="76" t="s">
        <v>1958</v>
      </c>
      <c r="D1163" s="76" t="s">
        <v>2310</v>
      </c>
      <c r="E1163" s="76" t="s">
        <v>455</v>
      </c>
      <c r="F1163" s="76" t="s">
        <v>452</v>
      </c>
      <c r="G1163" s="76" t="s">
        <v>29</v>
      </c>
      <c r="H1163" s="76"/>
      <c r="I1163" s="76" t="s">
        <v>24</v>
      </c>
      <c r="J1163" s="76" t="s">
        <v>24</v>
      </c>
      <c r="K1163" s="75" t="s">
        <v>2341</v>
      </c>
      <c r="L1163" s="75" t="s">
        <v>24</v>
      </c>
      <c r="M1163" s="77">
        <v>0</v>
      </c>
      <c r="N1163" s="78">
        <v>96</v>
      </c>
      <c r="O1163" s="79">
        <v>0</v>
      </c>
      <c r="P1163" s="80">
        <f t="shared" si="170"/>
        <v>-96</v>
      </c>
      <c r="Q1163" s="81">
        <f t="shared" si="169"/>
        <v>0</v>
      </c>
    </row>
    <row r="1164" spans="1:17" s="1" customFormat="1" ht="13.5" outlineLevel="1" x14ac:dyDescent="0.25">
      <c r="A1164" s="110">
        <f t="shared" si="166"/>
        <v>1161</v>
      </c>
      <c r="B1164" s="75" t="s">
        <v>2342</v>
      </c>
      <c r="C1164" s="76" t="s">
        <v>1958</v>
      </c>
      <c r="D1164" s="76" t="s">
        <v>2310</v>
      </c>
      <c r="E1164" s="76" t="s">
        <v>455</v>
      </c>
      <c r="F1164" s="76" t="s">
        <v>452</v>
      </c>
      <c r="G1164" s="76" t="s">
        <v>29</v>
      </c>
      <c r="H1164" s="76"/>
      <c r="I1164" s="76" t="s">
        <v>24</v>
      </c>
      <c r="J1164" s="76" t="s">
        <v>24</v>
      </c>
      <c r="K1164" s="75" t="s">
        <v>2012</v>
      </c>
      <c r="L1164" s="75" t="s">
        <v>24</v>
      </c>
      <c r="M1164" s="77">
        <v>0</v>
      </c>
      <c r="N1164" s="78">
        <v>376</v>
      </c>
      <c r="O1164" s="79">
        <v>376</v>
      </c>
      <c r="P1164" s="80">
        <f t="shared" si="170"/>
        <v>0</v>
      </c>
      <c r="Q1164" s="81">
        <f t="shared" si="169"/>
        <v>100</v>
      </c>
    </row>
    <row r="1165" spans="1:17" s="1" customFormat="1" ht="13.5" outlineLevel="1" x14ac:dyDescent="0.25">
      <c r="A1165" s="110">
        <f t="shared" si="166"/>
        <v>1162</v>
      </c>
      <c r="B1165" s="75" t="s">
        <v>2343</v>
      </c>
      <c r="C1165" s="76" t="s">
        <v>1958</v>
      </c>
      <c r="D1165" s="76" t="s">
        <v>2310</v>
      </c>
      <c r="E1165" s="76" t="s">
        <v>455</v>
      </c>
      <c r="F1165" s="76" t="s">
        <v>452</v>
      </c>
      <c r="G1165" s="76" t="s">
        <v>29</v>
      </c>
      <c r="H1165" s="76"/>
      <c r="I1165" s="76" t="s">
        <v>24</v>
      </c>
      <c r="J1165" s="76" t="s">
        <v>24</v>
      </c>
      <c r="K1165" s="75" t="s">
        <v>2344</v>
      </c>
      <c r="L1165" s="75" t="s">
        <v>24</v>
      </c>
      <c r="M1165" s="77">
        <v>0</v>
      </c>
      <c r="N1165" s="78">
        <v>6939</v>
      </c>
      <c r="O1165" s="79">
        <v>0</v>
      </c>
      <c r="P1165" s="80">
        <f t="shared" si="170"/>
        <v>-6939</v>
      </c>
      <c r="Q1165" s="81">
        <f t="shared" si="169"/>
        <v>0</v>
      </c>
    </row>
    <row r="1166" spans="1:17" s="1" customFormat="1" ht="13.5" outlineLevel="1" x14ac:dyDescent="0.25">
      <c r="A1166" s="110">
        <f t="shared" si="166"/>
        <v>1163</v>
      </c>
      <c r="B1166" s="75" t="s">
        <v>2345</v>
      </c>
      <c r="C1166" s="76" t="s">
        <v>1958</v>
      </c>
      <c r="D1166" s="76" t="s">
        <v>2310</v>
      </c>
      <c r="E1166" s="76" t="s">
        <v>455</v>
      </c>
      <c r="F1166" s="76" t="s">
        <v>452</v>
      </c>
      <c r="G1166" s="76" t="s">
        <v>29</v>
      </c>
      <c r="H1166" s="76"/>
      <c r="I1166" s="76" t="s">
        <v>24</v>
      </c>
      <c r="J1166" s="76" t="s">
        <v>24</v>
      </c>
      <c r="K1166" s="75" t="s">
        <v>2346</v>
      </c>
      <c r="L1166" s="75" t="s">
        <v>24</v>
      </c>
      <c r="M1166" s="77">
        <v>0</v>
      </c>
      <c r="N1166" s="78">
        <v>28925</v>
      </c>
      <c r="O1166" s="79">
        <v>16900</v>
      </c>
      <c r="P1166" s="80">
        <f t="shared" si="170"/>
        <v>-12025</v>
      </c>
      <c r="Q1166" s="81">
        <f t="shared" si="169"/>
        <v>58.426966292134829</v>
      </c>
    </row>
    <row r="1167" spans="1:17" s="1" customFormat="1" ht="13.5" outlineLevel="1" x14ac:dyDescent="0.25">
      <c r="A1167" s="110">
        <f t="shared" si="166"/>
        <v>1164</v>
      </c>
      <c r="B1167" s="75" t="s">
        <v>2347</v>
      </c>
      <c r="C1167" s="76" t="s">
        <v>1958</v>
      </c>
      <c r="D1167" s="76" t="s">
        <v>2310</v>
      </c>
      <c r="E1167" s="76" t="s">
        <v>455</v>
      </c>
      <c r="F1167" s="76" t="s">
        <v>452</v>
      </c>
      <c r="G1167" s="76" t="s">
        <v>29</v>
      </c>
      <c r="H1167" s="76"/>
      <c r="I1167" s="76" t="s">
        <v>24</v>
      </c>
      <c r="J1167" s="76" t="s">
        <v>24</v>
      </c>
      <c r="K1167" s="75" t="s">
        <v>2348</v>
      </c>
      <c r="L1167" s="75" t="s">
        <v>24</v>
      </c>
      <c r="M1167" s="77">
        <v>4500</v>
      </c>
      <c r="N1167" s="78">
        <v>784</v>
      </c>
      <c r="O1167" s="79">
        <v>0</v>
      </c>
      <c r="P1167" s="80">
        <f t="shared" si="170"/>
        <v>-784</v>
      </c>
      <c r="Q1167" s="81">
        <f t="shared" si="169"/>
        <v>0</v>
      </c>
    </row>
    <row r="1168" spans="1:17" s="1" customFormat="1" ht="13.5" outlineLevel="1" x14ac:dyDescent="0.25">
      <c r="A1168" s="110">
        <f t="shared" si="166"/>
        <v>1165</v>
      </c>
      <c r="B1168" s="75" t="s">
        <v>2349</v>
      </c>
      <c r="C1168" s="76" t="s">
        <v>1958</v>
      </c>
      <c r="D1168" s="76" t="s">
        <v>2310</v>
      </c>
      <c r="E1168" s="76" t="s">
        <v>455</v>
      </c>
      <c r="F1168" s="76" t="s">
        <v>452</v>
      </c>
      <c r="G1168" s="76" t="s">
        <v>29</v>
      </c>
      <c r="H1168" s="76"/>
      <c r="I1168" s="76" t="s">
        <v>24</v>
      </c>
      <c r="J1168" s="76" t="s">
        <v>24</v>
      </c>
      <c r="K1168" s="75" t="s">
        <v>2350</v>
      </c>
      <c r="L1168" s="75" t="s">
        <v>24</v>
      </c>
      <c r="M1168" s="77">
        <v>0</v>
      </c>
      <c r="N1168" s="78">
        <v>524</v>
      </c>
      <c r="O1168" s="79">
        <v>524</v>
      </c>
      <c r="P1168" s="80">
        <f t="shared" si="170"/>
        <v>0</v>
      </c>
      <c r="Q1168" s="81">
        <f t="shared" si="169"/>
        <v>100</v>
      </c>
    </row>
    <row r="1169" spans="1:17" s="1" customFormat="1" ht="27" outlineLevel="1" x14ac:dyDescent="0.25">
      <c r="A1169" s="111">
        <f t="shared" si="166"/>
        <v>1166</v>
      </c>
      <c r="B1169" s="82" t="s">
        <v>2351</v>
      </c>
      <c r="C1169" s="76" t="s">
        <v>1958</v>
      </c>
      <c r="D1169" s="76" t="s">
        <v>2310</v>
      </c>
      <c r="E1169" s="76" t="s">
        <v>455</v>
      </c>
      <c r="F1169" s="76" t="s">
        <v>452</v>
      </c>
      <c r="G1169" s="76" t="s">
        <v>29</v>
      </c>
      <c r="H1169" s="76"/>
      <c r="I1169" s="76" t="s">
        <v>24</v>
      </c>
      <c r="J1169" s="76" t="s">
        <v>24</v>
      </c>
      <c r="K1169" s="75" t="s">
        <v>2352</v>
      </c>
      <c r="L1169" s="75" t="s">
        <v>24</v>
      </c>
      <c r="M1169" s="77">
        <v>0</v>
      </c>
      <c r="N1169" s="78">
        <v>9</v>
      </c>
      <c r="O1169" s="79">
        <v>0</v>
      </c>
      <c r="P1169" s="80">
        <f t="shared" si="170"/>
        <v>-9</v>
      </c>
      <c r="Q1169" s="81">
        <f t="shared" si="169"/>
        <v>0</v>
      </c>
    </row>
    <row r="1170" spans="1:17" s="1" customFormat="1" ht="13.5" outlineLevel="1" x14ac:dyDescent="0.25">
      <c r="A1170" s="110">
        <f t="shared" si="166"/>
        <v>1167</v>
      </c>
      <c r="B1170" s="75" t="s">
        <v>2353</v>
      </c>
      <c r="C1170" s="76" t="s">
        <v>1958</v>
      </c>
      <c r="D1170" s="76" t="s">
        <v>2310</v>
      </c>
      <c r="E1170" s="76" t="s">
        <v>455</v>
      </c>
      <c r="F1170" s="76" t="s">
        <v>452</v>
      </c>
      <c r="G1170" s="76" t="s">
        <v>29</v>
      </c>
      <c r="H1170" s="76"/>
      <c r="I1170" s="76" t="s">
        <v>24</v>
      </c>
      <c r="J1170" s="76" t="s">
        <v>24</v>
      </c>
      <c r="K1170" s="75" t="s">
        <v>2354</v>
      </c>
      <c r="L1170" s="75" t="s">
        <v>24</v>
      </c>
      <c r="M1170" s="77">
        <v>5000</v>
      </c>
      <c r="N1170" s="78">
        <v>6000</v>
      </c>
      <c r="O1170" s="79">
        <v>1019</v>
      </c>
      <c r="P1170" s="80">
        <f t="shared" si="170"/>
        <v>-4981</v>
      </c>
      <c r="Q1170" s="81">
        <f t="shared" si="169"/>
        <v>16.983333333333334</v>
      </c>
    </row>
    <row r="1171" spans="1:17" s="1" customFormat="1" ht="13.5" outlineLevel="1" x14ac:dyDescent="0.25">
      <c r="A1171" s="110">
        <f t="shared" si="166"/>
        <v>1168</v>
      </c>
      <c r="B1171" s="75" t="s">
        <v>2355</v>
      </c>
      <c r="C1171" s="76" t="s">
        <v>1958</v>
      </c>
      <c r="D1171" s="76" t="s">
        <v>2310</v>
      </c>
      <c r="E1171" s="76" t="s">
        <v>455</v>
      </c>
      <c r="F1171" s="76" t="s">
        <v>452</v>
      </c>
      <c r="G1171" s="76" t="s">
        <v>29</v>
      </c>
      <c r="H1171" s="76"/>
      <c r="I1171" s="76" t="s">
        <v>24</v>
      </c>
      <c r="J1171" s="76" t="s">
        <v>24</v>
      </c>
      <c r="K1171" s="75" t="s">
        <v>2356</v>
      </c>
      <c r="L1171" s="75" t="s">
        <v>24</v>
      </c>
      <c r="M1171" s="77">
        <v>0</v>
      </c>
      <c r="N1171" s="78">
        <v>939</v>
      </c>
      <c r="O1171" s="79">
        <v>272</v>
      </c>
      <c r="P1171" s="80">
        <f t="shared" si="170"/>
        <v>-667</v>
      </c>
      <c r="Q1171" s="81">
        <f t="shared" si="169"/>
        <v>28.966986155484559</v>
      </c>
    </row>
    <row r="1172" spans="1:17" s="1" customFormat="1" ht="13.5" outlineLevel="1" x14ac:dyDescent="0.25">
      <c r="A1172" s="110">
        <f t="shared" si="166"/>
        <v>1169</v>
      </c>
      <c r="B1172" s="75" t="s">
        <v>2357</v>
      </c>
      <c r="C1172" s="76" t="s">
        <v>1958</v>
      </c>
      <c r="D1172" s="76" t="s">
        <v>2310</v>
      </c>
      <c r="E1172" s="76" t="s">
        <v>455</v>
      </c>
      <c r="F1172" s="76" t="s">
        <v>452</v>
      </c>
      <c r="G1172" s="76" t="s">
        <v>29</v>
      </c>
      <c r="H1172" s="76"/>
      <c r="I1172" s="76" t="s">
        <v>24</v>
      </c>
      <c r="J1172" s="76" t="s">
        <v>24</v>
      </c>
      <c r="K1172" s="75" t="s">
        <v>2358</v>
      </c>
      <c r="L1172" s="75" t="s">
        <v>24</v>
      </c>
      <c r="M1172" s="77">
        <v>37000</v>
      </c>
      <c r="N1172" s="78">
        <v>30000</v>
      </c>
      <c r="O1172" s="79">
        <v>22052</v>
      </c>
      <c r="P1172" s="80">
        <f t="shared" si="170"/>
        <v>-7948</v>
      </c>
      <c r="Q1172" s="81">
        <f t="shared" si="169"/>
        <v>73.506666666666661</v>
      </c>
    </row>
    <row r="1173" spans="1:17" s="1" customFormat="1" ht="27" outlineLevel="1" x14ac:dyDescent="0.25">
      <c r="A1173" s="111">
        <f t="shared" si="166"/>
        <v>1170</v>
      </c>
      <c r="B1173" s="82" t="s">
        <v>2359</v>
      </c>
      <c r="C1173" s="76" t="s">
        <v>1958</v>
      </c>
      <c r="D1173" s="76" t="s">
        <v>2310</v>
      </c>
      <c r="E1173" s="76" t="s">
        <v>455</v>
      </c>
      <c r="F1173" s="76" t="s">
        <v>452</v>
      </c>
      <c r="G1173" s="76" t="s">
        <v>29</v>
      </c>
      <c r="H1173" s="76"/>
      <c r="I1173" s="76" t="s">
        <v>24</v>
      </c>
      <c r="J1173" s="76" t="s">
        <v>24</v>
      </c>
      <c r="K1173" s="75" t="s">
        <v>2360</v>
      </c>
      <c r="L1173" s="75" t="s">
        <v>24</v>
      </c>
      <c r="M1173" s="77">
        <v>0</v>
      </c>
      <c r="N1173" s="78">
        <v>537</v>
      </c>
      <c r="O1173" s="79">
        <v>0</v>
      </c>
      <c r="P1173" s="80">
        <f t="shared" si="170"/>
        <v>-537</v>
      </c>
      <c r="Q1173" s="81">
        <f t="shared" si="169"/>
        <v>0</v>
      </c>
    </row>
    <row r="1174" spans="1:17" s="1" customFormat="1" ht="13.5" outlineLevel="1" x14ac:dyDescent="0.25">
      <c r="A1174" s="110">
        <f t="shared" si="166"/>
        <v>1171</v>
      </c>
      <c r="B1174" s="75" t="s">
        <v>2361</v>
      </c>
      <c r="C1174" s="76" t="s">
        <v>1958</v>
      </c>
      <c r="D1174" s="76" t="s">
        <v>2310</v>
      </c>
      <c r="E1174" s="76" t="s">
        <v>455</v>
      </c>
      <c r="F1174" s="76" t="s">
        <v>452</v>
      </c>
      <c r="G1174" s="76" t="s">
        <v>29</v>
      </c>
      <c r="H1174" s="76"/>
      <c r="I1174" s="76" t="s">
        <v>24</v>
      </c>
      <c r="J1174" s="76" t="s">
        <v>24</v>
      </c>
      <c r="K1174" s="75" t="s">
        <v>2362</v>
      </c>
      <c r="L1174" s="75" t="s">
        <v>24</v>
      </c>
      <c r="M1174" s="77">
        <v>600</v>
      </c>
      <c r="N1174" s="78">
        <v>149</v>
      </c>
      <c r="O1174" s="79">
        <v>81</v>
      </c>
      <c r="P1174" s="80">
        <f t="shared" si="170"/>
        <v>-68</v>
      </c>
      <c r="Q1174" s="81">
        <f t="shared" si="169"/>
        <v>54.36241610738255</v>
      </c>
    </row>
    <row r="1175" spans="1:17" s="1" customFormat="1" ht="13.5" outlineLevel="1" x14ac:dyDescent="0.25">
      <c r="A1175" s="110">
        <f t="shared" si="166"/>
        <v>1172</v>
      </c>
      <c r="B1175" s="75" t="s">
        <v>2363</v>
      </c>
      <c r="C1175" s="76" t="s">
        <v>1958</v>
      </c>
      <c r="D1175" s="76" t="s">
        <v>2310</v>
      </c>
      <c r="E1175" s="76" t="s">
        <v>455</v>
      </c>
      <c r="F1175" s="76" t="s">
        <v>452</v>
      </c>
      <c r="G1175" s="76" t="s">
        <v>29</v>
      </c>
      <c r="H1175" s="76"/>
      <c r="I1175" s="76" t="s">
        <v>24</v>
      </c>
      <c r="J1175" s="76" t="s">
        <v>24</v>
      </c>
      <c r="K1175" s="75" t="s">
        <v>2364</v>
      </c>
      <c r="L1175" s="75" t="s">
        <v>24</v>
      </c>
      <c r="M1175" s="77">
        <v>0</v>
      </c>
      <c r="N1175" s="78">
        <v>1000</v>
      </c>
      <c r="O1175" s="79">
        <v>0</v>
      </c>
      <c r="P1175" s="80">
        <f t="shared" si="170"/>
        <v>-1000</v>
      </c>
      <c r="Q1175" s="81">
        <f t="shared" si="169"/>
        <v>0</v>
      </c>
    </row>
    <row r="1176" spans="1:17" s="1" customFormat="1" ht="13.5" outlineLevel="1" x14ac:dyDescent="0.25">
      <c r="A1176" s="110">
        <f t="shared" si="166"/>
        <v>1173</v>
      </c>
      <c r="B1176" s="75" t="s">
        <v>2365</v>
      </c>
      <c r="C1176" s="76" t="s">
        <v>1958</v>
      </c>
      <c r="D1176" s="76" t="s">
        <v>2310</v>
      </c>
      <c r="E1176" s="76" t="s">
        <v>455</v>
      </c>
      <c r="F1176" s="76" t="s">
        <v>452</v>
      </c>
      <c r="G1176" s="76" t="s">
        <v>29</v>
      </c>
      <c r="H1176" s="76"/>
      <c r="I1176" s="76" t="s">
        <v>24</v>
      </c>
      <c r="J1176" s="76" t="s">
        <v>24</v>
      </c>
      <c r="K1176" s="75" t="s">
        <v>2366</v>
      </c>
      <c r="L1176" s="75" t="s">
        <v>24</v>
      </c>
      <c r="M1176" s="77">
        <v>0</v>
      </c>
      <c r="N1176" s="78">
        <v>1758</v>
      </c>
      <c r="O1176" s="79">
        <v>653</v>
      </c>
      <c r="P1176" s="80">
        <f t="shared" si="170"/>
        <v>-1105</v>
      </c>
      <c r="Q1176" s="81">
        <f t="shared" si="169"/>
        <v>37.14448236632537</v>
      </c>
    </row>
    <row r="1177" spans="1:17" s="1" customFormat="1" ht="13.5" outlineLevel="1" x14ac:dyDescent="0.25">
      <c r="A1177" s="110">
        <f t="shared" si="166"/>
        <v>1174</v>
      </c>
      <c r="B1177" s="75" t="s">
        <v>2367</v>
      </c>
      <c r="C1177" s="76" t="s">
        <v>1958</v>
      </c>
      <c r="D1177" s="76" t="s">
        <v>2310</v>
      </c>
      <c r="E1177" s="76" t="s">
        <v>455</v>
      </c>
      <c r="F1177" s="76" t="s">
        <v>452</v>
      </c>
      <c r="G1177" s="76" t="s">
        <v>29</v>
      </c>
      <c r="H1177" s="76"/>
      <c r="I1177" s="76" t="s">
        <v>24</v>
      </c>
      <c r="J1177" s="76" t="s">
        <v>24</v>
      </c>
      <c r="K1177" s="75" t="s">
        <v>2368</v>
      </c>
      <c r="L1177" s="75" t="s">
        <v>24</v>
      </c>
      <c r="M1177" s="77">
        <v>0</v>
      </c>
      <c r="N1177" s="78">
        <v>1728</v>
      </c>
      <c r="O1177" s="79">
        <v>0</v>
      </c>
      <c r="P1177" s="80">
        <f t="shared" si="170"/>
        <v>-1728</v>
      </c>
      <c r="Q1177" s="81">
        <f t="shared" si="169"/>
        <v>0</v>
      </c>
    </row>
    <row r="1178" spans="1:17" s="1" customFormat="1" ht="13.5" outlineLevel="1" x14ac:dyDescent="0.25">
      <c r="A1178" s="110">
        <f t="shared" si="166"/>
        <v>1175</v>
      </c>
      <c r="B1178" s="75" t="s">
        <v>2369</v>
      </c>
      <c r="C1178" s="76" t="s">
        <v>1958</v>
      </c>
      <c r="D1178" s="76" t="s">
        <v>2310</v>
      </c>
      <c r="E1178" s="76" t="s">
        <v>455</v>
      </c>
      <c r="F1178" s="76" t="s">
        <v>452</v>
      </c>
      <c r="G1178" s="76" t="s">
        <v>29</v>
      </c>
      <c r="H1178" s="76"/>
      <c r="I1178" s="76" t="s">
        <v>24</v>
      </c>
      <c r="J1178" s="76" t="s">
        <v>24</v>
      </c>
      <c r="K1178" s="75" t="s">
        <v>2370</v>
      </c>
      <c r="L1178" s="75" t="s">
        <v>24</v>
      </c>
      <c r="M1178" s="77">
        <v>0</v>
      </c>
      <c r="N1178" s="78">
        <v>1192</v>
      </c>
      <c r="O1178" s="79">
        <v>0</v>
      </c>
      <c r="P1178" s="80">
        <f t="shared" si="170"/>
        <v>-1192</v>
      </c>
      <c r="Q1178" s="81">
        <f t="shared" si="169"/>
        <v>0</v>
      </c>
    </row>
    <row r="1179" spans="1:17" s="1" customFormat="1" ht="27" outlineLevel="1" x14ac:dyDescent="0.25">
      <c r="A1179" s="111">
        <f t="shared" si="166"/>
        <v>1176</v>
      </c>
      <c r="B1179" s="82" t="s">
        <v>2371</v>
      </c>
      <c r="C1179" s="76" t="s">
        <v>1958</v>
      </c>
      <c r="D1179" s="76" t="s">
        <v>2310</v>
      </c>
      <c r="E1179" s="76" t="s">
        <v>455</v>
      </c>
      <c r="F1179" s="76" t="s">
        <v>452</v>
      </c>
      <c r="G1179" s="76" t="s">
        <v>29</v>
      </c>
      <c r="H1179" s="76"/>
      <c r="I1179" s="76" t="s">
        <v>24</v>
      </c>
      <c r="J1179" s="76" t="s">
        <v>24</v>
      </c>
      <c r="K1179" s="75" t="s">
        <v>2372</v>
      </c>
      <c r="L1179" s="75" t="s">
        <v>24</v>
      </c>
      <c r="M1179" s="77">
        <v>0</v>
      </c>
      <c r="N1179" s="78">
        <v>820</v>
      </c>
      <c r="O1179" s="79">
        <v>52</v>
      </c>
      <c r="P1179" s="80">
        <f t="shared" si="170"/>
        <v>-768</v>
      </c>
      <c r="Q1179" s="81">
        <f t="shared" si="169"/>
        <v>6.3414634146341466</v>
      </c>
    </row>
    <row r="1180" spans="1:17" s="1" customFormat="1" ht="27" outlineLevel="1" x14ac:dyDescent="0.25">
      <c r="A1180" s="111">
        <f t="shared" si="166"/>
        <v>1177</v>
      </c>
      <c r="B1180" s="82" t="s">
        <v>2373</v>
      </c>
      <c r="C1180" s="76" t="s">
        <v>1958</v>
      </c>
      <c r="D1180" s="76" t="s">
        <v>2310</v>
      </c>
      <c r="E1180" s="76" t="s">
        <v>455</v>
      </c>
      <c r="F1180" s="76" t="s">
        <v>452</v>
      </c>
      <c r="G1180" s="76" t="s">
        <v>29</v>
      </c>
      <c r="H1180" s="76"/>
      <c r="I1180" s="76" t="s">
        <v>24</v>
      </c>
      <c r="J1180" s="76" t="s">
        <v>24</v>
      </c>
      <c r="K1180" s="75" t="s">
        <v>2374</v>
      </c>
      <c r="L1180" s="75" t="s">
        <v>24</v>
      </c>
      <c r="M1180" s="77">
        <v>0</v>
      </c>
      <c r="N1180" s="78">
        <v>767</v>
      </c>
      <c r="O1180" s="79">
        <v>0</v>
      </c>
      <c r="P1180" s="80">
        <f t="shared" si="170"/>
        <v>-767</v>
      </c>
      <c r="Q1180" s="81">
        <f t="shared" si="169"/>
        <v>0</v>
      </c>
    </row>
    <row r="1181" spans="1:17" s="1" customFormat="1" ht="13.5" outlineLevel="1" x14ac:dyDescent="0.25">
      <c r="A1181" s="110">
        <f t="shared" si="166"/>
        <v>1178</v>
      </c>
      <c r="B1181" s="75" t="s">
        <v>2375</v>
      </c>
      <c r="C1181" s="76" t="s">
        <v>1958</v>
      </c>
      <c r="D1181" s="76" t="s">
        <v>2310</v>
      </c>
      <c r="E1181" s="76" t="s">
        <v>455</v>
      </c>
      <c r="F1181" s="76" t="s">
        <v>452</v>
      </c>
      <c r="G1181" s="76" t="s">
        <v>29</v>
      </c>
      <c r="H1181" s="76"/>
      <c r="I1181" s="76" t="s">
        <v>24</v>
      </c>
      <c r="J1181" s="76" t="s">
        <v>24</v>
      </c>
      <c r="K1181" s="75" t="s">
        <v>2376</v>
      </c>
      <c r="L1181" s="75" t="s">
        <v>24</v>
      </c>
      <c r="M1181" s="77">
        <v>0</v>
      </c>
      <c r="N1181" s="78">
        <v>1636</v>
      </c>
      <c r="O1181" s="79">
        <v>0</v>
      </c>
      <c r="P1181" s="80">
        <f t="shared" si="170"/>
        <v>-1636</v>
      </c>
      <c r="Q1181" s="81">
        <f t="shared" si="169"/>
        <v>0</v>
      </c>
    </row>
    <row r="1182" spans="1:17" s="1" customFormat="1" ht="13.5" outlineLevel="1" x14ac:dyDescent="0.25">
      <c r="A1182" s="110">
        <f t="shared" si="166"/>
        <v>1179</v>
      </c>
      <c r="B1182" s="75" t="s">
        <v>2377</v>
      </c>
      <c r="C1182" s="76" t="s">
        <v>1958</v>
      </c>
      <c r="D1182" s="76" t="s">
        <v>2310</v>
      </c>
      <c r="E1182" s="76" t="s">
        <v>455</v>
      </c>
      <c r="F1182" s="76" t="s">
        <v>452</v>
      </c>
      <c r="G1182" s="76" t="s">
        <v>29</v>
      </c>
      <c r="H1182" s="76"/>
      <c r="I1182" s="76" t="s">
        <v>24</v>
      </c>
      <c r="J1182" s="76" t="s">
        <v>24</v>
      </c>
      <c r="K1182" s="75" t="s">
        <v>2378</v>
      </c>
      <c r="L1182" s="75" t="s">
        <v>24</v>
      </c>
      <c r="M1182" s="77">
        <v>0</v>
      </c>
      <c r="N1182" s="78">
        <v>2000</v>
      </c>
      <c r="O1182" s="79">
        <v>0</v>
      </c>
      <c r="P1182" s="80">
        <f t="shared" si="170"/>
        <v>-2000</v>
      </c>
      <c r="Q1182" s="81">
        <f t="shared" si="169"/>
        <v>0</v>
      </c>
    </row>
    <row r="1183" spans="1:17" s="1" customFormat="1" ht="13.5" outlineLevel="1" x14ac:dyDescent="0.25">
      <c r="A1183" s="110">
        <f t="shared" si="166"/>
        <v>1180</v>
      </c>
      <c r="B1183" s="75" t="s">
        <v>2379</v>
      </c>
      <c r="C1183" s="76" t="s">
        <v>1958</v>
      </c>
      <c r="D1183" s="76" t="s">
        <v>2310</v>
      </c>
      <c r="E1183" s="76" t="s">
        <v>455</v>
      </c>
      <c r="F1183" s="76" t="s">
        <v>452</v>
      </c>
      <c r="G1183" s="76" t="s">
        <v>29</v>
      </c>
      <c r="H1183" s="76"/>
      <c r="I1183" s="76" t="s">
        <v>24</v>
      </c>
      <c r="J1183" s="76" t="s">
        <v>24</v>
      </c>
      <c r="K1183" s="75" t="s">
        <v>2380</v>
      </c>
      <c r="L1183" s="75" t="s">
        <v>24</v>
      </c>
      <c r="M1183" s="77">
        <v>2000</v>
      </c>
      <c r="N1183" s="78">
        <v>2000</v>
      </c>
      <c r="O1183" s="79">
        <v>341</v>
      </c>
      <c r="P1183" s="80">
        <f t="shared" si="170"/>
        <v>-1659</v>
      </c>
      <c r="Q1183" s="81">
        <f t="shared" si="169"/>
        <v>17.05</v>
      </c>
    </row>
    <row r="1184" spans="1:17" s="1" customFormat="1" ht="13.5" outlineLevel="1" x14ac:dyDescent="0.25">
      <c r="A1184" s="110">
        <f t="shared" si="166"/>
        <v>1181</v>
      </c>
      <c r="B1184" s="75" t="s">
        <v>2381</v>
      </c>
      <c r="C1184" s="76" t="s">
        <v>1958</v>
      </c>
      <c r="D1184" s="76" t="s">
        <v>2310</v>
      </c>
      <c r="E1184" s="76" t="s">
        <v>455</v>
      </c>
      <c r="F1184" s="76" t="s">
        <v>452</v>
      </c>
      <c r="G1184" s="76" t="s">
        <v>29</v>
      </c>
      <c r="H1184" s="76"/>
      <c r="I1184" s="76" t="s">
        <v>24</v>
      </c>
      <c r="J1184" s="76" t="s">
        <v>24</v>
      </c>
      <c r="K1184" s="75" t="s">
        <v>2382</v>
      </c>
      <c r="L1184" s="75" t="s">
        <v>24</v>
      </c>
      <c r="M1184" s="77">
        <v>2000</v>
      </c>
      <c r="N1184" s="78">
        <v>2000</v>
      </c>
      <c r="O1184" s="79">
        <v>299</v>
      </c>
      <c r="P1184" s="80">
        <f t="shared" si="170"/>
        <v>-1701</v>
      </c>
      <c r="Q1184" s="81">
        <f t="shared" si="169"/>
        <v>14.95</v>
      </c>
    </row>
    <row r="1185" spans="1:18" s="1" customFormat="1" ht="13.5" outlineLevel="1" x14ac:dyDescent="0.25">
      <c r="A1185" s="110">
        <f t="shared" si="166"/>
        <v>1182</v>
      </c>
      <c r="B1185" s="75" t="s">
        <v>2383</v>
      </c>
      <c r="C1185" s="76" t="s">
        <v>1958</v>
      </c>
      <c r="D1185" s="76" t="s">
        <v>2310</v>
      </c>
      <c r="E1185" s="76" t="s">
        <v>455</v>
      </c>
      <c r="F1185" s="76" t="s">
        <v>452</v>
      </c>
      <c r="G1185" s="76" t="s">
        <v>29</v>
      </c>
      <c r="H1185" s="76"/>
      <c r="I1185" s="76" t="s">
        <v>24</v>
      </c>
      <c r="J1185" s="76" t="s">
        <v>24</v>
      </c>
      <c r="K1185" s="75" t="s">
        <v>2384</v>
      </c>
      <c r="L1185" s="75" t="s">
        <v>24</v>
      </c>
      <c r="M1185" s="77">
        <v>0</v>
      </c>
      <c r="N1185" s="78">
        <v>600</v>
      </c>
      <c r="O1185" s="79">
        <v>59</v>
      </c>
      <c r="P1185" s="80">
        <f t="shared" si="170"/>
        <v>-541</v>
      </c>
      <c r="Q1185" s="81">
        <f t="shared" si="169"/>
        <v>9.8333333333333321</v>
      </c>
    </row>
    <row r="1186" spans="1:18" s="1" customFormat="1" ht="13.5" outlineLevel="1" x14ac:dyDescent="0.25">
      <c r="A1186" s="110">
        <f t="shared" si="166"/>
        <v>1183</v>
      </c>
      <c r="B1186" s="75" t="s">
        <v>2385</v>
      </c>
      <c r="C1186" s="76" t="s">
        <v>1958</v>
      </c>
      <c r="D1186" s="76" t="s">
        <v>2310</v>
      </c>
      <c r="E1186" s="76" t="s">
        <v>455</v>
      </c>
      <c r="F1186" s="76" t="s">
        <v>452</v>
      </c>
      <c r="G1186" s="76" t="s">
        <v>29</v>
      </c>
      <c r="H1186" s="76"/>
      <c r="I1186" s="76" t="s">
        <v>24</v>
      </c>
      <c r="J1186" s="76" t="s">
        <v>24</v>
      </c>
      <c r="K1186" s="75" t="s">
        <v>2386</v>
      </c>
      <c r="L1186" s="75" t="s">
        <v>24</v>
      </c>
      <c r="M1186" s="77">
        <v>0</v>
      </c>
      <c r="N1186" s="78">
        <v>3500</v>
      </c>
      <c r="O1186" s="79">
        <v>0</v>
      </c>
      <c r="P1186" s="80">
        <f t="shared" si="170"/>
        <v>-3500</v>
      </c>
      <c r="Q1186" s="81">
        <f t="shared" si="169"/>
        <v>0</v>
      </c>
    </row>
    <row r="1187" spans="1:18" s="1" customFormat="1" ht="27" outlineLevel="1" x14ac:dyDescent="0.25">
      <c r="A1187" s="111">
        <f t="shared" si="166"/>
        <v>1184</v>
      </c>
      <c r="B1187" s="82" t="s">
        <v>2387</v>
      </c>
      <c r="C1187" s="76" t="s">
        <v>1958</v>
      </c>
      <c r="D1187" s="76" t="s">
        <v>2310</v>
      </c>
      <c r="E1187" s="76" t="s">
        <v>455</v>
      </c>
      <c r="F1187" s="76" t="s">
        <v>452</v>
      </c>
      <c r="G1187" s="76" t="s">
        <v>29</v>
      </c>
      <c r="H1187" s="76"/>
      <c r="I1187" s="76" t="s">
        <v>24</v>
      </c>
      <c r="J1187" s="76" t="s">
        <v>24</v>
      </c>
      <c r="K1187" s="75" t="s">
        <v>2388</v>
      </c>
      <c r="L1187" s="75" t="s">
        <v>24</v>
      </c>
      <c r="M1187" s="77">
        <v>0</v>
      </c>
      <c r="N1187" s="78">
        <v>1182</v>
      </c>
      <c r="O1187" s="79">
        <v>192</v>
      </c>
      <c r="P1187" s="80">
        <f t="shared" si="170"/>
        <v>-990</v>
      </c>
      <c r="Q1187" s="81">
        <f t="shared" si="169"/>
        <v>16.243654822335024</v>
      </c>
    </row>
    <row r="1188" spans="1:18" s="1" customFormat="1" ht="27" outlineLevel="1" x14ac:dyDescent="0.25">
      <c r="A1188" s="111">
        <f t="shared" si="166"/>
        <v>1185</v>
      </c>
      <c r="B1188" s="82" t="s">
        <v>2389</v>
      </c>
      <c r="C1188" s="76" t="s">
        <v>1958</v>
      </c>
      <c r="D1188" s="76" t="s">
        <v>2310</v>
      </c>
      <c r="E1188" s="76" t="s">
        <v>455</v>
      </c>
      <c r="F1188" s="76" t="s">
        <v>452</v>
      </c>
      <c r="G1188" s="76" t="s">
        <v>29</v>
      </c>
      <c r="H1188" s="76"/>
      <c r="I1188" s="76" t="s">
        <v>24</v>
      </c>
      <c r="J1188" s="76" t="s">
        <v>24</v>
      </c>
      <c r="K1188" s="75" t="s">
        <v>2390</v>
      </c>
      <c r="L1188" s="75" t="s">
        <v>24</v>
      </c>
      <c r="M1188" s="77">
        <v>0</v>
      </c>
      <c r="N1188" s="78">
        <v>700</v>
      </c>
      <c r="O1188" s="79">
        <v>45</v>
      </c>
      <c r="P1188" s="80">
        <f t="shared" si="170"/>
        <v>-655</v>
      </c>
      <c r="Q1188" s="81">
        <f t="shared" si="169"/>
        <v>6.4285714285714279</v>
      </c>
    </row>
    <row r="1189" spans="1:18" s="1" customFormat="1" ht="13.5" outlineLevel="1" x14ac:dyDescent="0.25">
      <c r="A1189" s="110">
        <f t="shared" si="166"/>
        <v>1186</v>
      </c>
      <c r="B1189" s="75" t="s">
        <v>2391</v>
      </c>
      <c r="C1189" s="76" t="s">
        <v>1958</v>
      </c>
      <c r="D1189" s="76" t="s">
        <v>2310</v>
      </c>
      <c r="E1189" s="76" t="s">
        <v>455</v>
      </c>
      <c r="F1189" s="76" t="s">
        <v>452</v>
      </c>
      <c r="G1189" s="76" t="s">
        <v>29</v>
      </c>
      <c r="H1189" s="76"/>
      <c r="I1189" s="76" t="s">
        <v>24</v>
      </c>
      <c r="J1189" s="76" t="s">
        <v>24</v>
      </c>
      <c r="K1189" s="75" t="s">
        <v>2392</v>
      </c>
      <c r="L1189" s="75" t="s">
        <v>24</v>
      </c>
      <c r="M1189" s="77">
        <v>0</v>
      </c>
      <c r="N1189" s="78">
        <v>950</v>
      </c>
      <c r="O1189" s="79">
        <v>182</v>
      </c>
      <c r="P1189" s="80">
        <f t="shared" si="170"/>
        <v>-768</v>
      </c>
      <c r="Q1189" s="81">
        <f t="shared" si="169"/>
        <v>19.157894736842103</v>
      </c>
    </row>
    <row r="1190" spans="1:18" s="1" customFormat="1" ht="27" outlineLevel="1" x14ac:dyDescent="0.25">
      <c r="A1190" s="111">
        <f t="shared" si="166"/>
        <v>1187</v>
      </c>
      <c r="B1190" s="82" t="s">
        <v>2393</v>
      </c>
      <c r="C1190" s="76" t="s">
        <v>1958</v>
      </c>
      <c r="D1190" s="76" t="s">
        <v>2310</v>
      </c>
      <c r="E1190" s="76" t="s">
        <v>455</v>
      </c>
      <c r="F1190" s="76" t="s">
        <v>452</v>
      </c>
      <c r="G1190" s="76" t="s">
        <v>29</v>
      </c>
      <c r="H1190" s="76"/>
      <c r="I1190" s="76" t="s">
        <v>24</v>
      </c>
      <c r="J1190" s="76" t="s">
        <v>24</v>
      </c>
      <c r="K1190" s="75" t="s">
        <v>2394</v>
      </c>
      <c r="L1190" s="75" t="s">
        <v>24</v>
      </c>
      <c r="M1190" s="77">
        <v>0</v>
      </c>
      <c r="N1190" s="78">
        <v>615</v>
      </c>
      <c r="O1190" s="79">
        <v>0</v>
      </c>
      <c r="P1190" s="80">
        <f t="shared" si="170"/>
        <v>-615</v>
      </c>
      <c r="Q1190" s="81">
        <f t="shared" si="169"/>
        <v>0</v>
      </c>
    </row>
    <row r="1191" spans="1:18" s="1" customFormat="1" ht="13.5" outlineLevel="1" x14ac:dyDescent="0.25">
      <c r="A1191" s="110">
        <f t="shared" si="166"/>
        <v>1188</v>
      </c>
      <c r="B1191" s="75" t="s">
        <v>2395</v>
      </c>
      <c r="C1191" s="76" t="s">
        <v>1958</v>
      </c>
      <c r="D1191" s="76" t="s">
        <v>2310</v>
      </c>
      <c r="E1191" s="76" t="s">
        <v>455</v>
      </c>
      <c r="F1191" s="76" t="s">
        <v>452</v>
      </c>
      <c r="G1191" s="76" t="s">
        <v>29</v>
      </c>
      <c r="H1191" s="76"/>
      <c r="I1191" s="76" t="s">
        <v>24</v>
      </c>
      <c r="J1191" s="76" t="s">
        <v>24</v>
      </c>
      <c r="K1191" s="75" t="s">
        <v>2396</v>
      </c>
      <c r="L1191" s="75" t="s">
        <v>24</v>
      </c>
      <c r="M1191" s="77">
        <v>0</v>
      </c>
      <c r="N1191" s="78">
        <v>700</v>
      </c>
      <c r="O1191" s="79">
        <v>0</v>
      </c>
      <c r="P1191" s="80">
        <f t="shared" si="170"/>
        <v>-700</v>
      </c>
      <c r="Q1191" s="81">
        <f t="shared" si="169"/>
        <v>0</v>
      </c>
    </row>
    <row r="1192" spans="1:18" s="1" customFormat="1" ht="27" outlineLevel="1" x14ac:dyDescent="0.25">
      <c r="A1192" s="111">
        <f t="shared" si="166"/>
        <v>1189</v>
      </c>
      <c r="B1192" s="82" t="s">
        <v>2397</v>
      </c>
      <c r="C1192" s="76" t="s">
        <v>1958</v>
      </c>
      <c r="D1192" s="76" t="s">
        <v>2310</v>
      </c>
      <c r="E1192" s="76" t="s">
        <v>455</v>
      </c>
      <c r="F1192" s="76" t="s">
        <v>452</v>
      </c>
      <c r="G1192" s="76" t="s">
        <v>29</v>
      </c>
      <c r="H1192" s="76"/>
      <c r="I1192" s="76" t="s">
        <v>24</v>
      </c>
      <c r="J1192" s="76" t="s">
        <v>24</v>
      </c>
      <c r="K1192" s="75" t="s">
        <v>2398</v>
      </c>
      <c r="L1192" s="75" t="s">
        <v>24</v>
      </c>
      <c r="M1192" s="77">
        <v>0</v>
      </c>
      <c r="N1192" s="78">
        <v>500</v>
      </c>
      <c r="O1192" s="79">
        <v>0</v>
      </c>
      <c r="P1192" s="80">
        <f t="shared" si="170"/>
        <v>-500</v>
      </c>
      <c r="Q1192" s="81">
        <f t="shared" si="169"/>
        <v>0</v>
      </c>
    </row>
    <row r="1193" spans="1:18" s="1" customFormat="1" ht="13.5" outlineLevel="1" x14ac:dyDescent="0.25">
      <c r="A1193" s="110">
        <f t="shared" si="166"/>
        <v>1190</v>
      </c>
      <c r="B1193" s="75" t="s">
        <v>2399</v>
      </c>
      <c r="C1193" s="76" t="s">
        <v>1958</v>
      </c>
      <c r="D1193" s="76" t="s">
        <v>2310</v>
      </c>
      <c r="E1193" s="76" t="s">
        <v>455</v>
      </c>
      <c r="F1193" s="76" t="s">
        <v>784</v>
      </c>
      <c r="G1193" s="76" t="s">
        <v>29</v>
      </c>
      <c r="H1193" s="76"/>
      <c r="I1193" s="76" t="s">
        <v>24</v>
      </c>
      <c r="J1193" s="76" t="s">
        <v>24</v>
      </c>
      <c r="K1193" s="75" t="s">
        <v>2400</v>
      </c>
      <c r="L1193" s="75" t="s">
        <v>24</v>
      </c>
      <c r="M1193" s="77">
        <v>0</v>
      </c>
      <c r="N1193" s="78">
        <v>21589</v>
      </c>
      <c r="O1193" s="79">
        <v>19274</v>
      </c>
      <c r="P1193" s="80">
        <f t="shared" si="170"/>
        <v>-2315</v>
      </c>
      <c r="Q1193" s="81">
        <f t="shared" si="169"/>
        <v>89.27694659317244</v>
      </c>
    </row>
    <row r="1194" spans="1:18" s="1" customFormat="1" ht="13.5" outlineLevel="1" x14ac:dyDescent="0.25">
      <c r="A1194" s="110">
        <f t="shared" si="166"/>
        <v>1191</v>
      </c>
      <c r="B1194" s="75" t="s">
        <v>2401</v>
      </c>
      <c r="C1194" s="76" t="s">
        <v>1958</v>
      </c>
      <c r="D1194" s="76" t="s">
        <v>2310</v>
      </c>
      <c r="E1194" s="76" t="s">
        <v>455</v>
      </c>
      <c r="F1194" s="76" t="s">
        <v>784</v>
      </c>
      <c r="G1194" s="76" t="s">
        <v>29</v>
      </c>
      <c r="H1194" s="76"/>
      <c r="I1194" s="76" t="s">
        <v>24</v>
      </c>
      <c r="J1194" s="76" t="s">
        <v>24</v>
      </c>
      <c r="K1194" s="75" t="s">
        <v>2402</v>
      </c>
      <c r="L1194" s="75" t="s">
        <v>24</v>
      </c>
      <c r="M1194" s="77">
        <v>0</v>
      </c>
      <c r="N1194" s="78">
        <v>7300</v>
      </c>
      <c r="O1194" s="79">
        <v>3599</v>
      </c>
      <c r="P1194" s="80">
        <f t="shared" si="170"/>
        <v>-3701</v>
      </c>
      <c r="Q1194" s="81">
        <f t="shared" si="169"/>
        <v>49.301369863013697</v>
      </c>
    </row>
    <row r="1195" spans="1:18" s="40" customFormat="1" ht="13.5" x14ac:dyDescent="0.25">
      <c r="A1195" s="122">
        <f t="shared" si="166"/>
        <v>1192</v>
      </c>
      <c r="B1195" s="84" t="s">
        <v>2403</v>
      </c>
      <c r="C1195" s="85"/>
      <c r="D1195" s="85" t="s">
        <v>2404</v>
      </c>
      <c r="E1195" s="85"/>
      <c r="F1195" s="85"/>
      <c r="G1195" s="85"/>
      <c r="H1195" s="85"/>
      <c r="I1195" s="85"/>
      <c r="J1195" s="85"/>
      <c r="K1195" s="86"/>
      <c r="L1195" s="86"/>
      <c r="M1195" s="87">
        <f>SUM(M1196:M1197)</f>
        <v>80000</v>
      </c>
      <c r="N1195" s="87">
        <f t="shared" ref="N1195:P1195" si="171">SUM(N1196:N1197)</f>
        <v>63780</v>
      </c>
      <c r="O1195" s="87">
        <f t="shared" si="171"/>
        <v>0</v>
      </c>
      <c r="P1195" s="46">
        <f t="shared" si="171"/>
        <v>-63780</v>
      </c>
      <c r="Q1195" s="44">
        <f t="shared" si="169"/>
        <v>0</v>
      </c>
      <c r="R1195" s="39"/>
    </row>
    <row r="1196" spans="1:18" s="1" customFormat="1" ht="13.5" x14ac:dyDescent="0.25">
      <c r="A1196" s="110">
        <f t="shared" si="166"/>
        <v>1193</v>
      </c>
      <c r="B1196" s="75" t="s">
        <v>2405</v>
      </c>
      <c r="C1196" s="76" t="s">
        <v>1958</v>
      </c>
      <c r="D1196" s="76" t="s">
        <v>2404</v>
      </c>
      <c r="E1196" s="76"/>
      <c r="F1196" s="76" t="s">
        <v>106</v>
      </c>
      <c r="G1196" s="76" t="s">
        <v>453</v>
      </c>
      <c r="H1196" s="76"/>
      <c r="I1196" s="76" t="s">
        <v>24</v>
      </c>
      <c r="J1196" s="76" t="s">
        <v>24</v>
      </c>
      <c r="K1196" s="75"/>
      <c r="L1196" s="75" t="s">
        <v>24</v>
      </c>
      <c r="M1196" s="77">
        <v>80000</v>
      </c>
      <c r="N1196" s="78">
        <v>13780</v>
      </c>
      <c r="O1196" s="79">
        <v>0</v>
      </c>
      <c r="P1196" s="80">
        <f t="shared" ref="P1196:P1197" si="172">O1196-N1196</f>
        <v>-13780</v>
      </c>
      <c r="Q1196" s="81">
        <f t="shared" si="169"/>
        <v>0</v>
      </c>
    </row>
    <row r="1197" spans="1:18" s="1" customFormat="1" ht="13.5" x14ac:dyDescent="0.25">
      <c r="A1197" s="110">
        <f t="shared" si="166"/>
        <v>1194</v>
      </c>
      <c r="B1197" s="75" t="s">
        <v>2406</v>
      </c>
      <c r="C1197" s="76" t="s">
        <v>1958</v>
      </c>
      <c r="D1197" s="76" t="s">
        <v>2404</v>
      </c>
      <c r="E1197" s="76"/>
      <c r="F1197" s="76" t="s">
        <v>784</v>
      </c>
      <c r="G1197" s="76" t="s">
        <v>466</v>
      </c>
      <c r="H1197" s="76" t="s">
        <v>2407</v>
      </c>
      <c r="I1197" s="76" t="s">
        <v>24</v>
      </c>
      <c r="J1197" s="76" t="s">
        <v>24</v>
      </c>
      <c r="K1197" s="75"/>
      <c r="L1197" s="75" t="s">
        <v>24</v>
      </c>
      <c r="M1197" s="77">
        <v>0</v>
      </c>
      <c r="N1197" s="78">
        <v>50000</v>
      </c>
      <c r="O1197" s="79">
        <v>0</v>
      </c>
      <c r="P1197" s="80">
        <f t="shared" si="172"/>
        <v>-50000</v>
      </c>
      <c r="Q1197" s="81">
        <f t="shared" si="169"/>
        <v>0</v>
      </c>
    </row>
    <row r="1198" spans="1:18" s="1" customFormat="1" ht="14.25" customHeight="1" x14ac:dyDescent="0.25">
      <c r="A1198" s="127">
        <f t="shared" si="166"/>
        <v>1195</v>
      </c>
      <c r="B1198" s="15" t="s">
        <v>12</v>
      </c>
      <c r="C1198" s="16"/>
      <c r="D1198" s="16"/>
      <c r="E1198" s="16"/>
      <c r="F1198" s="16"/>
      <c r="G1198" s="16"/>
      <c r="H1198" s="16"/>
      <c r="I1198" s="16"/>
      <c r="J1198" s="16"/>
      <c r="K1198" s="17"/>
      <c r="L1198" s="17"/>
      <c r="M1198" s="19">
        <f>M818+M394+M383+M311+M304+M296+M194+M153+M75+M61+M50+M26+M12+M23</f>
        <v>3677517</v>
      </c>
      <c r="N1198" s="19">
        <f>N818+N394+N383+N311+N304+N296+N194+N153+N75+N61+N50+N26+N12+N23</f>
        <v>5053126</v>
      </c>
      <c r="O1198" s="19">
        <f>O818+O394+O383+O311+O304+O296+O194+O153+O75+O61+O50+O26+O12+O23</f>
        <v>2881829</v>
      </c>
      <c r="P1198" s="20">
        <f>P818+P394+P383+P311+P304+P296+P194+P153+P75+P61+P50+P26+P12+P23</f>
        <v>-2171297</v>
      </c>
      <c r="Q1198" s="18">
        <f t="shared" si="169"/>
        <v>57.030618274707578</v>
      </c>
    </row>
    <row r="1199" spans="1:18" x14ac:dyDescent="0.25">
      <c r="A1199" s="128" t="s">
        <v>24</v>
      </c>
      <c r="B1199" s="129" t="s">
        <v>24</v>
      </c>
      <c r="C1199" s="130" t="s">
        <v>24</v>
      </c>
      <c r="D1199" s="130" t="s">
        <v>24</v>
      </c>
      <c r="E1199" s="130" t="s">
        <v>24</v>
      </c>
      <c r="F1199" s="130" t="s">
        <v>24</v>
      </c>
      <c r="G1199" s="130" t="s">
        <v>24</v>
      </c>
      <c r="H1199" s="130" t="s">
        <v>24</v>
      </c>
      <c r="I1199" s="130" t="s">
        <v>24</v>
      </c>
      <c r="J1199" s="130" t="s">
        <v>24</v>
      </c>
      <c r="K1199" s="129" t="s">
        <v>24</v>
      </c>
      <c r="L1199" s="129" t="s">
        <v>24</v>
      </c>
    </row>
    <row r="1200" spans="1:18" s="1" customFormat="1" ht="13.5" x14ac:dyDescent="0.25">
      <c r="A1200" s="131" t="s">
        <v>2415</v>
      </c>
      <c r="C1200" s="2"/>
      <c r="D1200" s="2"/>
      <c r="E1200" s="2"/>
      <c r="F1200" s="2"/>
      <c r="G1200" s="2"/>
      <c r="H1200" s="2"/>
      <c r="I1200" s="2"/>
      <c r="J1200" s="2"/>
      <c r="P1200" s="3"/>
      <c r="Q1200" s="4"/>
    </row>
    <row r="1201" spans="1:17" s="1" customFormat="1" ht="13.5" x14ac:dyDescent="0.25">
      <c r="A1201" s="131" t="s">
        <v>2416</v>
      </c>
      <c r="C1201" s="2"/>
      <c r="D1201" s="2"/>
      <c r="E1201" s="2"/>
      <c r="F1201" s="2"/>
      <c r="G1201" s="2"/>
      <c r="H1201" s="2"/>
      <c r="I1201" s="2"/>
      <c r="J1201" s="2"/>
      <c r="P1201" s="3"/>
      <c r="Q1201" s="4"/>
    </row>
  </sheetData>
  <autoFilter ref="A3:S1201" xr:uid="{B54E11CB-54C0-42DA-8EC6-2EF771E45225}"/>
  <printOptions horizontalCentered="1"/>
  <pageMargins left="0.19685039370078741" right="0.19685039370078741" top="0.39370078740157483" bottom="0.39370078740157483" header="0.19685039370078741" footer="0.23622047244094491"/>
  <pageSetup paperSize="9" scale="64" orientation="portrait" r:id="rId1"/>
  <headerFooter alignWithMargins="0">
    <oddHeader>&amp;R&amp;"Century Gothic,Obyčejné"&amp;8&amp;K05+000Závěrečný účet Ústeckého kraje za rok 2024
příloha č. 6</oddHeader>
    <oddFooter>&amp;R&amp;"Century Gothic,Obyčejné"&amp;8&amp;K05+000&amp;P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kapitálové výdaje 2024</vt:lpstr>
      <vt:lpstr>'kapitálové výdaje 2024'!Názvy_tisku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Stohlová Jana</dc:creator>
  <cp:lastModifiedBy>Martínková Zdeňka</cp:lastModifiedBy>
  <cp:lastPrinted>2025-05-26T11:13:01Z</cp:lastPrinted>
  <dcterms:created xsi:type="dcterms:W3CDTF">2015-06-05T18:19:34Z</dcterms:created>
  <dcterms:modified xsi:type="dcterms:W3CDTF">2025-05-26T11:13:26Z</dcterms:modified>
</cp:coreProperties>
</file>