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M:\ORS\POSOSUK 6 - AD\poskytovatelé_ZoR\dokumenty\"/>
    </mc:Choice>
  </mc:AlternateContent>
  <xr:revisionPtr revIDLastSave="0" documentId="13_ncr:1_{1268E722-0254-428F-B09F-F4A63BEF5EE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Zpráva o realizaci" sheetId="1" r:id="rId1"/>
    <sheet name="Souhrnná tabulka" sheetId="6" r:id="rId2"/>
    <sheet name="Zdroje financování-k roční ZoR" sheetId="4" r:id="rId3"/>
    <sheet name="Vyúč. VP - pouze k roční ZoR" sheetId="5" r:id="rId4"/>
    <sheet name="NR - pouze k roční ZoR" sheetId="7" r:id="rId5"/>
    <sheet name="Soupiska" sheetId="2" r:id="rId6"/>
  </sheets>
  <definedNames>
    <definedName name="_xlnm.Print_Area" localSheetId="5">Soupiska!$A$1:$H$48</definedName>
    <definedName name="_xlnm.Print_Area" localSheetId="0">'Zpráva o realizaci'!$A$1:$B$40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7" i="7" l="1"/>
  <c r="M38" i="7"/>
  <c r="M39" i="7"/>
  <c r="M40" i="7"/>
  <c r="M41" i="7"/>
  <c r="M42" i="7"/>
  <c r="M43" i="7"/>
  <c r="M44" i="7"/>
  <c r="M45" i="7"/>
  <c r="M46" i="7"/>
  <c r="M47" i="7"/>
  <c r="M36" i="7"/>
  <c r="M30" i="7"/>
  <c r="M31" i="7"/>
  <c r="M32" i="7"/>
  <c r="M33" i="7"/>
  <c r="M34" i="7"/>
  <c r="M29" i="7"/>
  <c r="M24" i="7"/>
  <c r="M25" i="7"/>
  <c r="M26" i="7"/>
  <c r="M23" i="7"/>
  <c r="M22" i="7" l="1"/>
  <c r="M28" i="7"/>
  <c r="M35" i="7"/>
  <c r="H35" i="7"/>
  <c r="I35" i="7"/>
  <c r="J35" i="7"/>
  <c r="K35" i="7"/>
  <c r="L35" i="7"/>
  <c r="L27" i="7" s="1"/>
  <c r="H28" i="7"/>
  <c r="H27" i="7" s="1"/>
  <c r="I28" i="7"/>
  <c r="J28" i="7"/>
  <c r="K28" i="7"/>
  <c r="L28" i="7"/>
  <c r="J27" i="7"/>
  <c r="H22" i="7"/>
  <c r="I22" i="7"/>
  <c r="J22" i="7"/>
  <c r="K22" i="7"/>
  <c r="L22" i="7"/>
  <c r="G35" i="7"/>
  <c r="G28" i="7"/>
  <c r="G22" i="7"/>
  <c r="H21" i="7" l="1"/>
  <c r="J21" i="7"/>
  <c r="L21" i="7"/>
  <c r="M27" i="7"/>
  <c r="M21" i="7" s="1"/>
  <c r="I27" i="7"/>
  <c r="K27" i="7"/>
  <c r="K21" i="7" s="1"/>
  <c r="I21" i="7"/>
  <c r="G27" i="7"/>
  <c r="G21" i="7" s="1"/>
  <c r="F8" i="2"/>
  <c r="G13" i="7" l="1"/>
  <c r="G9" i="7"/>
  <c r="C13" i="6"/>
  <c r="G15" i="7" l="1"/>
  <c r="G14" i="7"/>
  <c r="G12" i="7"/>
  <c r="G11" i="7"/>
  <c r="G10" i="7"/>
  <c r="G8" i="7"/>
  <c r="G7" i="7"/>
  <c r="B30" i="4"/>
  <c r="B31" i="4"/>
  <c r="B32" i="4"/>
  <c r="B33" i="4"/>
  <c r="B34" i="4"/>
  <c r="B35" i="4"/>
  <c r="B36" i="4"/>
  <c r="B29" i="4"/>
  <c r="B22" i="4"/>
  <c r="B23" i="4"/>
  <c r="B24" i="4"/>
  <c r="B25" i="4"/>
  <c r="B26" i="4"/>
  <c r="B27" i="4"/>
  <c r="B21" i="4"/>
  <c r="A30" i="5"/>
  <c r="A31" i="5"/>
  <c r="A32" i="5"/>
  <c r="A33" i="5"/>
  <c r="A34" i="5"/>
  <c r="A35" i="5"/>
  <c r="A29" i="5"/>
  <c r="A22" i="5"/>
  <c r="A23" i="5"/>
  <c r="A24" i="5"/>
  <c r="A25" i="5"/>
  <c r="A26" i="5"/>
  <c r="A27" i="5"/>
  <c r="A21" i="5"/>
  <c r="A30" i="4"/>
  <c r="A31" i="4"/>
  <c r="A32" i="4"/>
  <c r="A33" i="4"/>
  <c r="A34" i="4"/>
  <c r="A35" i="4"/>
  <c r="A36" i="4"/>
  <c r="A29" i="4"/>
  <c r="A22" i="4"/>
  <c r="A23" i="4"/>
  <c r="A24" i="4"/>
  <c r="A25" i="4"/>
  <c r="A26" i="4"/>
  <c r="A27" i="4"/>
  <c r="A21" i="4"/>
  <c r="C14" i="6"/>
  <c r="C12" i="6"/>
  <c r="C11" i="6"/>
  <c r="C10" i="6"/>
  <c r="C9" i="6"/>
  <c r="C8" i="6"/>
  <c r="C7" i="6"/>
  <c r="C6" i="6"/>
  <c r="F35" i="6"/>
  <c r="F34" i="6"/>
  <c r="F33" i="6"/>
  <c r="F32" i="6"/>
  <c r="F31" i="6"/>
  <c r="F30" i="6"/>
  <c r="F29" i="6"/>
  <c r="F28" i="6"/>
  <c r="F26" i="6"/>
  <c r="F25" i="6"/>
  <c r="F24" i="6"/>
  <c r="F23" i="6"/>
  <c r="F22" i="6"/>
  <c r="F21" i="6"/>
  <c r="F20" i="6"/>
  <c r="E18" i="6"/>
  <c r="D18" i="6"/>
  <c r="C18" i="6"/>
  <c r="F18" i="6" l="1"/>
  <c r="J30" i="5"/>
  <c r="J31" i="5"/>
  <c r="J32" i="5"/>
  <c r="J33" i="5"/>
  <c r="J34" i="5"/>
  <c r="J35" i="5"/>
  <c r="J29" i="5"/>
  <c r="J22" i="5"/>
  <c r="J23" i="5"/>
  <c r="J24" i="5"/>
  <c r="J25" i="5"/>
  <c r="J26" i="5"/>
  <c r="J27" i="5"/>
  <c r="J21" i="5"/>
  <c r="I30" i="5"/>
  <c r="I31" i="5"/>
  <c r="I32" i="5"/>
  <c r="I33" i="5"/>
  <c r="I34" i="5"/>
  <c r="I35" i="5"/>
  <c r="I29" i="5"/>
  <c r="I22" i="5"/>
  <c r="I23" i="5"/>
  <c r="I24" i="5"/>
  <c r="I25" i="5"/>
  <c r="I26" i="5"/>
  <c r="I27" i="5"/>
  <c r="I21" i="5"/>
  <c r="E30" i="5"/>
  <c r="E31" i="5"/>
  <c r="E32" i="5"/>
  <c r="E33" i="5"/>
  <c r="E34" i="5"/>
  <c r="E35" i="5"/>
  <c r="E29" i="5"/>
  <c r="E22" i="5"/>
  <c r="E23" i="5"/>
  <c r="E24" i="5"/>
  <c r="E25" i="5"/>
  <c r="E26" i="5"/>
  <c r="E27" i="5"/>
  <c r="E21" i="5"/>
  <c r="H30" i="5"/>
  <c r="H31" i="5"/>
  <c r="H32" i="5"/>
  <c r="H33" i="5"/>
  <c r="H34" i="5"/>
  <c r="H35" i="5"/>
  <c r="H29" i="5"/>
  <c r="H22" i="5"/>
  <c r="H23" i="5"/>
  <c r="H24" i="5"/>
  <c r="H25" i="5"/>
  <c r="H26" i="5"/>
  <c r="H27" i="5"/>
  <c r="H21" i="5"/>
  <c r="G21" i="5"/>
  <c r="K21" i="5" s="1"/>
  <c r="G22" i="5"/>
  <c r="K22" i="5" s="1"/>
  <c r="G23" i="5"/>
  <c r="K23" i="5" s="1"/>
  <c r="G24" i="5"/>
  <c r="K24" i="5" s="1"/>
  <c r="G25" i="5"/>
  <c r="K25" i="5" s="1"/>
  <c r="G30" i="5"/>
  <c r="K30" i="5" s="1"/>
  <c r="G31" i="5"/>
  <c r="K31" i="5" s="1"/>
  <c r="G32" i="5"/>
  <c r="K32" i="5" s="1"/>
  <c r="G33" i="5"/>
  <c r="K33" i="5" s="1"/>
  <c r="G34" i="5"/>
  <c r="K34" i="5" s="1"/>
  <c r="G35" i="5"/>
  <c r="K35" i="5" s="1"/>
  <c r="G29" i="5"/>
  <c r="K29" i="5" s="1"/>
  <c r="G27" i="5"/>
  <c r="K27" i="5" s="1"/>
  <c r="G26" i="5"/>
  <c r="K26" i="5" s="1"/>
  <c r="F30" i="5" l="1"/>
  <c r="L30" i="5" s="1"/>
  <c r="F31" i="5"/>
  <c r="L31" i="5" s="1"/>
  <c r="F32" i="5"/>
  <c r="L32" i="5" s="1"/>
  <c r="F33" i="5"/>
  <c r="L33" i="5" s="1"/>
  <c r="F34" i="5"/>
  <c r="L34" i="5" s="1"/>
  <c r="F35" i="5"/>
  <c r="L35" i="5" s="1"/>
  <c r="F29" i="5"/>
  <c r="L29" i="5" s="1"/>
  <c r="F22" i="5"/>
  <c r="L22" i="5" s="1"/>
  <c r="F23" i="5"/>
  <c r="L23" i="5" s="1"/>
  <c r="F24" i="5"/>
  <c r="L24" i="5" s="1"/>
  <c r="F25" i="5"/>
  <c r="L25" i="5" s="1"/>
  <c r="F26" i="5"/>
  <c r="L26" i="5" s="1"/>
  <c r="F27" i="5"/>
  <c r="L27" i="5" s="1"/>
  <c r="F21" i="5"/>
  <c r="L21" i="5" s="1"/>
  <c r="D35" i="5"/>
  <c r="D33" i="5"/>
  <c r="D32" i="5"/>
  <c r="D31" i="5"/>
  <c r="D34" i="5"/>
  <c r="D27" i="5"/>
  <c r="D26" i="5"/>
  <c r="D25" i="5"/>
  <c r="D24" i="5"/>
  <c r="D22" i="5"/>
  <c r="D21" i="5"/>
  <c r="D23" i="5"/>
  <c r="D29" i="5"/>
  <c r="D30" i="5"/>
  <c r="C15" i="5"/>
  <c r="C14" i="5"/>
  <c r="C13" i="5"/>
  <c r="C12" i="5"/>
  <c r="C11" i="5"/>
  <c r="C10" i="5"/>
  <c r="C9" i="5"/>
  <c r="C8" i="5"/>
  <c r="C7" i="5"/>
  <c r="D19" i="4"/>
  <c r="E19" i="4"/>
  <c r="F19" i="4"/>
  <c r="G19" i="4"/>
  <c r="H19" i="4"/>
  <c r="I19" i="4"/>
  <c r="J19" i="4"/>
  <c r="K19" i="4"/>
  <c r="L19" i="4"/>
  <c r="M19" i="4"/>
  <c r="C19" i="4"/>
  <c r="P30" i="4"/>
  <c r="P31" i="4"/>
  <c r="P32" i="4"/>
  <c r="P33" i="4"/>
  <c r="P34" i="4"/>
  <c r="P35" i="4"/>
  <c r="P36" i="4"/>
  <c r="P29" i="4"/>
  <c r="P22" i="4"/>
  <c r="P23" i="4"/>
  <c r="P24" i="4"/>
  <c r="P25" i="4"/>
  <c r="P26" i="4"/>
  <c r="P27" i="4"/>
  <c r="P21" i="4"/>
  <c r="O30" i="4"/>
  <c r="O31" i="4"/>
  <c r="O32" i="4"/>
  <c r="O33" i="4"/>
  <c r="O34" i="4"/>
  <c r="O35" i="4"/>
  <c r="O36" i="4"/>
  <c r="O29" i="4"/>
  <c r="O22" i="4"/>
  <c r="O23" i="4"/>
  <c r="O24" i="4"/>
  <c r="O25" i="4"/>
  <c r="O26" i="4"/>
  <c r="O27" i="4"/>
  <c r="O21" i="4"/>
  <c r="N30" i="4"/>
  <c r="N31" i="4"/>
  <c r="N32" i="4"/>
  <c r="N33" i="4"/>
  <c r="N34" i="4"/>
  <c r="N35" i="4"/>
  <c r="N36" i="4"/>
  <c r="N29" i="4"/>
  <c r="N22" i="4"/>
  <c r="N23" i="4"/>
  <c r="N24" i="4"/>
  <c r="N25" i="4"/>
  <c r="N26" i="4"/>
  <c r="N27" i="4"/>
  <c r="N21" i="4"/>
  <c r="N19" i="4" s="1"/>
  <c r="D15" i="4"/>
  <c r="D14" i="4"/>
  <c r="D13" i="4"/>
  <c r="D12" i="4"/>
  <c r="D11" i="4"/>
  <c r="D10" i="4"/>
  <c r="D9" i="4"/>
  <c r="D8" i="4"/>
  <c r="D7" i="4"/>
  <c r="F9" i="2"/>
  <c r="F14" i="2"/>
  <c r="F13" i="2"/>
  <c r="F12" i="2"/>
  <c r="F11" i="2"/>
  <c r="F10" i="2"/>
  <c r="F7" i="2"/>
  <c r="F6" i="2"/>
  <c r="E39" i="2"/>
  <c r="P19" i="4" l="1"/>
  <c r="O19" i="4"/>
  <c r="N26" i="5"/>
  <c r="M26" i="5"/>
  <c r="N33" i="5"/>
  <c r="M33" i="5"/>
  <c r="N25" i="5"/>
  <c r="M25" i="5"/>
  <c r="N29" i="5"/>
  <c r="M29" i="5"/>
  <c r="M21" i="5"/>
  <c r="N21" i="5"/>
  <c r="N24" i="5"/>
  <c r="M24" i="5"/>
  <c r="M35" i="5"/>
  <c r="N35" i="5"/>
  <c r="M31" i="5"/>
  <c r="N31" i="5"/>
  <c r="N22" i="5"/>
  <c r="M22" i="5"/>
  <c r="N32" i="5"/>
  <c r="M32" i="5"/>
  <c r="M27" i="5"/>
  <c r="N27" i="5"/>
  <c r="M23" i="5"/>
  <c r="N23" i="5"/>
  <c r="M34" i="5"/>
  <c r="N34" i="5"/>
  <c r="M30" i="5"/>
  <c r="N30" i="5"/>
</calcChain>
</file>

<file path=xl/sharedStrings.xml><?xml version="1.0" encoding="utf-8"?>
<sst xmlns="http://schemas.openxmlformats.org/spreadsheetml/2006/main" count="290" uniqueCount="179">
  <si>
    <t>ÚDAJE O PROJEKTU A ZPRÁVĚ O REALIZACI PROJEKTU</t>
  </si>
  <si>
    <t>Registrační číslo projektu</t>
  </si>
  <si>
    <t>Název projektu</t>
  </si>
  <si>
    <t>Druh sociální služby</t>
  </si>
  <si>
    <t>Sledované období</t>
  </si>
  <si>
    <t>Číslo smlouvy </t>
  </si>
  <si>
    <t>ÚDAJE O PŘÍJEMCI A ZHOTOVITELI ZPRÁVY</t>
  </si>
  <si>
    <t>Název příjemce</t>
  </si>
  <si>
    <t>IČ</t>
  </si>
  <si>
    <t>Jméno a příjmení statutárního zástupce</t>
  </si>
  <si>
    <t>Jméno a příjmení zhotovitele zprávy </t>
  </si>
  <si>
    <t>Telefonní kontakt na zhotovitele zprávy</t>
  </si>
  <si>
    <t>E-mail zhotovitele zprávy</t>
  </si>
  <si>
    <t>PŘEHLED ČERPÁNÍ ZPŮSOBILÝCH VÝDAJŮ</t>
  </si>
  <si>
    <t xml:space="preserve">Součet způsobilých výdajů za sledované a předešlá období (v Kč) </t>
  </si>
  <si>
    <t xml:space="preserve">Výše zůstatku z  poskytnuté dotace na sociální službu  (v Kč) </t>
  </si>
  <si>
    <t>Celková výše poskytnuté dotace na sociální službu (v Kč) </t>
  </si>
  <si>
    <t>Způsobilé výdaje za sledované období (v Kč) </t>
  </si>
  <si>
    <t>Způsobilé výdaje za předešlá období (v Kč) </t>
  </si>
  <si>
    <t>Doplňující informace </t>
  </si>
  <si>
    <t>Jméno a příjmení statutárního zástupce/oprávněné osoby příjemce</t>
  </si>
  <si>
    <t>Datum</t>
  </si>
  <si>
    <t>Podpis a razítko</t>
  </si>
  <si>
    <t>ROK 202…</t>
  </si>
  <si>
    <t xml:space="preserve">SOUPISKA ÚČETNÍCH DOKLADŮ </t>
  </si>
  <si>
    <t>Pořadové číslo dokladu</t>
  </si>
  <si>
    <t>Označení položky z nákladového rozpočtu</t>
  </si>
  <si>
    <t>Popis výdaje</t>
  </si>
  <si>
    <t>Celková částka uvedená na dokladu v Kč</t>
  </si>
  <si>
    <t>Částka uplatňovaná v rámci IP v Kč</t>
  </si>
  <si>
    <t>Datum úhrady dokladu *</t>
  </si>
  <si>
    <t>Druh účetního dokladu</t>
  </si>
  <si>
    <t>Číslo účetního dokladu v učetnictví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</si>
  <si>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</si>
  <si>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</si>
  <si>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</si>
  <si>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</si>
  <si>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</si>
  <si>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</si>
  <si>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</si>
  <si>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</si>
  <si>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</si>
  <si>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</si>
  <si>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</si>
  <si>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</si>
  <si>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</si>
  <si>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</si>
  <si>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</si>
  <si>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</si>
  <si>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</si>
  <si>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</si>
  <si>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</si>
  <si>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</si>
  <si>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</si>
  <si>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</si>
  <si>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CELKEM</t>
  </si>
  <si>
    <t>-</t>
  </si>
  <si>
    <t>Číslo smlouvy</t>
  </si>
  <si>
    <t>Identifikátor sociální služby</t>
  </si>
  <si>
    <t>Pořadové číslo zprávy o realizaci</t>
  </si>
  <si>
    <t>* Datum úhrady dokladu je: a) u faktur - datum úhrady z účtu; b) u výdajů z pokladny - datum výdajového pokladního dokladu;  c) u cestovného -  datum jeho proplacení; d) u vnitřního dokladu - datum vystavení vnitřního účetního dokladu</t>
  </si>
  <si>
    <t>** Je možné přidávat další řádky, NEZAPOMEŇTE VŠAK UPRAVIT SUMU VE SLOUPCÍCH C A D!</t>
  </si>
  <si>
    <t>*** Vyplňujte pouze bílé řádky, v řádku celkem jsou přednastaveny vzorce.</t>
  </si>
  <si>
    <t xml:space="preserve"> </t>
  </si>
  <si>
    <t>Podpis pracovníka odpovědného za účetní případy</t>
  </si>
  <si>
    <t>vratka dotace</t>
  </si>
  <si>
    <t>Vráceno 
v průběhu roku
na
účet kraje</t>
  </si>
  <si>
    <t xml:space="preserve"> 4  = 1 - 2 - 3 </t>
  </si>
  <si>
    <t>Neinvestiční dotace celkem</t>
  </si>
  <si>
    <t>Poskytnuto
k 31. 12. 202…</t>
  </si>
  <si>
    <t>Skutečně
použito 
k 31. 12. 202…</t>
  </si>
  <si>
    <t>Vysvětlivky:</t>
  </si>
  <si>
    <t xml:space="preserve">ve sloupci b) jednotlivými sociálními službami se rozumí registrované sociální služby uvedené ve smlouvě  o poskytnutí dotace, na něž byla dotace přidělena </t>
  </si>
  <si>
    <t xml:space="preserve">sloupec 1 - uvádí se výše dotace vyplacené na základě smlouvy o poskytnutí dotace </t>
  </si>
  <si>
    <t>sloupec 2 - vyplňuje se, pokud Příjemce provedl vratku dotace, případně její části již v průběhu roku, za který se provádí finanční vypořádání</t>
  </si>
  <si>
    <t>sloupec 3 - uvádí se výše skutečně použitých prostředků Příjemcem z poskytnuté dotace k 31.12. roku, na který byla dotace poskytnuta (přenesený údaj)</t>
  </si>
  <si>
    <t xml:space="preserve">sloupec 4 - uvádí se vratka dotace  při finančním vypořádání; rovná se sloupec 1 minus sloupec 2 minus sloupec 3 </t>
  </si>
  <si>
    <t>SOUHRNNÁ TABULKA</t>
  </si>
  <si>
    <t>Celkové náklady</t>
  </si>
  <si>
    <t xml:space="preserve">Dotace od KÚÚK v rámci programu Podpora sociálních služeb v Ústeckém kraji </t>
  </si>
  <si>
    <t>Úhrady uživatelů</t>
  </si>
  <si>
    <t>Fondy zdravotních pojišťoven</t>
  </si>
  <si>
    <t>Dotace kraje-jiné</t>
  </si>
  <si>
    <t>Dotace od obcí</t>
  </si>
  <si>
    <t xml:space="preserve">Příspěvky od ÚP </t>
  </si>
  <si>
    <t>Příspěvek od zřizovatele</t>
  </si>
  <si>
    <t>Strukturální fondy</t>
  </si>
  <si>
    <t>Resorty státní správy</t>
  </si>
  <si>
    <t>Jiné</t>
  </si>
  <si>
    <t>Podíl financování z dotačního titulu ÚK na celkových nákladech dle Metodiky</t>
  </si>
  <si>
    <t>VRATKA</t>
  </si>
  <si>
    <t>"Zisk" služby</t>
  </si>
  <si>
    <t>v tom: jednotlivé sociální služby SKUPINY 1  dle ID</t>
  </si>
  <si>
    <t>a</t>
  </si>
  <si>
    <t>v tom: jednotlivé sociální služby SKUPINY 2,3  dle ID</t>
  </si>
  <si>
    <t>ZDROJE FINANCOVÁNÍ SOCIÁLNÍ SLUŽBY</t>
  </si>
  <si>
    <t xml:space="preserve">Do sloupce 6 vyplňujte pouze dotace od měst a obcí, které byly obdrženy na základě právního aktu (např. smlouva, rozhodnutí apod.) v souladu s § 10a zákona o rozpočtových pravidlech územních rozpočtů.Příspěvek zřizovatele (obce a kraje) příspěvkové organizace se uvádí jen ve sloupci 8. </t>
  </si>
  <si>
    <t>sloupec 12 - určuje procentuelní podíl podpory dle Metodiky</t>
  </si>
  <si>
    <t>sloupec 13 - počítá případnou vratku dotace z důvodu překročení maximálního podílu financování z dotačního titulu ÚK na celkových nákladech dle Metodiky</t>
  </si>
  <si>
    <t>sloupec 14 - počítá případnou vratku dotace z důvodu nedodržení minimálního podílu financování příspěvku od zřizovatele na celkových nákladech dle Metodiky</t>
  </si>
  <si>
    <t>sloupec 15 - porovnává případné vratky ve sloupcích 13 a 14 a počítá výslednou vratku; vratka vzniká v případě čísla většího než 0; tutu částku je nutné vrátit Poskytovateli dotace</t>
  </si>
  <si>
    <t xml:space="preserve">sloupec 16 - počítá rozdíl mezi výnosy a náklady; v případě kladného čísla je sociální služba v zisku; v případě záporného čísla je sociální služba ve ztrátě </t>
  </si>
  <si>
    <t>VYÚČTOVÁNÍ VYROVNÁVACÍ PLATBY</t>
  </si>
  <si>
    <t>Výnosy sociální služby v Kč</t>
  </si>
  <si>
    <t xml:space="preserve">Druh sociální služby </t>
  </si>
  <si>
    <t>Registrační číslo sociální služby (ID)</t>
  </si>
  <si>
    <t>Výše vyrovnávací platby stanovená v příloze B Pověření</t>
  </si>
  <si>
    <t xml:space="preserve">Reálná vyrovnávací platba </t>
  </si>
  <si>
    <t>Náklady sociální služby celkem v Kč</t>
  </si>
  <si>
    <t xml:space="preserve">Celkem </t>
  </si>
  <si>
    <t>Výnosy z veřejných zdrojů (dotace krajů, měst a obcí, příspěvek zřizovatele, resorty státní správy, ÚP ČR OPZ, RVKPP, apod.)</t>
  </si>
  <si>
    <t>Úhrady od uživatelů služby</t>
  </si>
  <si>
    <t>Fondy zdravotních pojišťoven (úhrady od zdravotních pojišťoven)</t>
  </si>
  <si>
    <t>Jiné (dary, granty, vlastní zdroje, použití fondů u p.o., apod.)</t>
  </si>
  <si>
    <t>Jsou výnosy z veřejných zdrojů maximálně ve výši vyrovnávací platby z přílohy č. 2 Pověření?</t>
  </si>
  <si>
    <t>NADMĚRNÉ VYROVNÁNÍ (výsledek hospodaření služby - zisk, případně ztráta)</t>
  </si>
  <si>
    <t>Možný převod zisku (max. 10 % reálné vyrovnávací platby)</t>
  </si>
  <si>
    <t>Vratka z nadměrného vyrovnání (ze zisku)</t>
  </si>
  <si>
    <t>ID služby</t>
  </si>
  <si>
    <t>v tom: jednotlivé sociální služby skupiny 1</t>
  </si>
  <si>
    <t>v tom: jednotlivé sociální služby skupiny 2, 3</t>
  </si>
  <si>
    <t>b</t>
  </si>
  <si>
    <t xml:space="preserve">v tom: jednotlivé sociální služby SKUPINY 1 </t>
  </si>
  <si>
    <t>v tom: jednotlivé sociální služby SKUPINY 2, 3</t>
  </si>
  <si>
    <t>Sloupec č. 4  vypočítává reálnou vyrovnávací platbu na základě zadaných celkových nákladů a výnosů - úhrad od uživatelů služby a od zdravotních pojišťoven, jiné. Vzorec: sloupec  4 = 5-8-9-10</t>
  </si>
  <si>
    <t>Sloupec č. 6 vypočítává celkovou hodnotu výnosů sociální služby na základě zadaných výnosů. Vzorec: sloupec 6 = 7 + 8 + 9 + 10</t>
  </si>
  <si>
    <t xml:space="preserve">Sloupec č. 11 - informativní splnění podmínky na základě bodu 7.10 Pověření </t>
  </si>
  <si>
    <t>Sloupec č. 12 uvádí výsledek hospodaření služby (zisk, ztrátu).  Za nadměrné vyrování je považována kladná výše rozdílu mezi výnosy a náklady (zisk služby). 12 = 6-5</t>
  </si>
  <si>
    <t xml:space="preserve">Sloupec č. 13 vypočítává částku zisku, o jehož převod je možné Ústecký kraj požádat. Je možné převést max. 10 % reálné vyrovnávací platby za předpokladu, že je ve sloupci 12 uvedeno kladné číslo. </t>
  </si>
  <si>
    <t>Statutární orgán stvrzuje, že předložené závěrečné vyúčtování vyrovnávací platby je úplné, správné a pravdivé.</t>
  </si>
  <si>
    <t>celkové příjmy/výnosy projektu v roce 202... (Kč)</t>
  </si>
  <si>
    <t>celkové náklady/výdaje projektu v roce 202... (Kč)</t>
  </si>
  <si>
    <t>Rozpočtová položka</t>
  </si>
  <si>
    <t>Plánované náklady                                      (ze Žádosti)                           v Kč</t>
  </si>
  <si>
    <t>Požadovaná dotace                        (ze Žádosti)                               v Kč</t>
  </si>
  <si>
    <t>Poskytnutá dotace ÚK na základě Smlouvy                         o poskytnutí dotace v Kč</t>
  </si>
  <si>
    <t>Aktualizované čerpání dotace v Kč</t>
  </si>
  <si>
    <t>Skutečně čerpaná dotace                                v Kč</t>
  </si>
  <si>
    <t>Náklady celkem</t>
  </si>
  <si>
    <t>druh</t>
  </si>
  <si>
    <t>OSOBNÍ NÁKLADY (CELKEM)</t>
  </si>
  <si>
    <t>položka</t>
  </si>
  <si>
    <t>1.1. Pracovní smlouvy</t>
  </si>
  <si>
    <t>1.2. Dohody o pracovní činnosti</t>
  </si>
  <si>
    <t>1.3. Dohody o provedení práce</t>
  </si>
  <si>
    <t>1.4. Jiné osobní náklady</t>
  </si>
  <si>
    <t>PROVOZNÍ NÁKLADY (CELKEM)</t>
  </si>
  <si>
    <t>2.1. Dlouhodobý majetek</t>
  </si>
  <si>
    <t>2.2. Potraviny</t>
  </si>
  <si>
    <t>2.3. Kancelářské potřeby</t>
  </si>
  <si>
    <t>2.4. Pohonné hmoty</t>
  </si>
  <si>
    <t>2.5. Jiné spotřebované nákupy</t>
  </si>
  <si>
    <t>2.6. Služby</t>
  </si>
  <si>
    <t>2.6.1. Energie</t>
  </si>
  <si>
    <t>2.6.2. Telefony, internet, poštovné, ostatní spoje</t>
  </si>
  <si>
    <t>2.6.3. Nájemné</t>
  </si>
  <si>
    <t>2.6.4. Právní a ekonomické služby</t>
  </si>
  <si>
    <t>2.6.5. Školení a kurzy</t>
  </si>
  <si>
    <t>2.6.6. Opravy a udržování</t>
  </si>
  <si>
    <t>2.6.7. Cestovní náhrady</t>
  </si>
  <si>
    <t>2.6.8. Pracovníci v přímé péči (mimo prac. poměr, DPP, DPČ)</t>
  </si>
  <si>
    <t>2.6.9. Ostatní pracovníci (mimo prac. poměr, DPP, DPČ)</t>
  </si>
  <si>
    <t>2.6.10. Jiné</t>
  </si>
  <si>
    <t>2.7. Odpisy</t>
  </si>
  <si>
    <t>2.8. Ostatní náklady</t>
  </si>
  <si>
    <t>2.1.1. Dlouhodobý nehmotný majetek</t>
  </si>
  <si>
    <t>2.1.2. Dlouhodobý hmotný majetek</t>
  </si>
  <si>
    <r>
      <t xml:space="preserve">Druh sociální služby </t>
    </r>
    <r>
      <rPr>
        <i/>
        <sz val="11"/>
        <color theme="1"/>
        <rFont val="Calibri"/>
        <family val="2"/>
        <charset val="238"/>
        <scheme val="minor"/>
      </rPr>
      <t>(OA, AD, IC)</t>
    </r>
  </si>
  <si>
    <r>
      <t>Druh sociální služby</t>
    </r>
    <r>
      <rPr>
        <sz val="11"/>
        <color theme="1"/>
        <rFont val="Calibri"/>
        <family val="2"/>
        <charset val="238"/>
        <scheme val="minor"/>
      </rPr>
      <t/>
    </r>
  </si>
  <si>
    <r>
      <t>Pořadové číslo zprávy o realizaci </t>
    </r>
    <r>
      <rPr>
        <i/>
        <sz val="11"/>
        <color theme="1"/>
        <rFont val="Calibri"/>
        <family val="2"/>
        <charset val="238"/>
        <scheme val="minor"/>
      </rPr>
      <t>(pořadí v daném roce, př. 1/22, 2/23, 1/24... )</t>
    </r>
  </si>
  <si>
    <t xml:space="preserve"> ČÁST B. FINANČNÍ ČÁST ZPRÁVY O REALIZACI PROJEKTU</t>
  </si>
  <si>
    <t>Vratka           v Kč</t>
  </si>
  <si>
    <t>Celkové náklady služby                 v Kč</t>
  </si>
  <si>
    <t>NÁKLADOVÝ ROZPOČET</t>
  </si>
  <si>
    <t>CZ.03.02.01/00/22_003/0004640</t>
  </si>
  <si>
    <t>Podpora sociálních služeb v Ústeckém kraji 6 (POSOSUK 6)</t>
  </si>
  <si>
    <t>25/SMLXXXX/SoPD/SV</t>
  </si>
  <si>
    <t>1/25</t>
  </si>
  <si>
    <t>01.01.2025 - 30.06.2025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</si>
</sst>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9"/>
      <name val="Calibri"/>
      <family val="2"/>
      <charset val="238"/>
    </font>
    <font>
      <b/>
      <sz val="9"/>
      <name val="Tahoma"/>
      <family val="2"/>
      <charset val="238"/>
    </font>
    <font>
      <b/>
      <sz val="10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lightGray"/>
    </fill>
    <fill>
      <patternFill patternType="solid">
        <fgColor theme="0" tint="-4.9989318521683403E-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0" borderId="0"/>
    <xf numFmtId="0" fontId="9" fillId="0" borderId="0"/>
    <xf numFmtId="0" fontId="10" fillId="0" borderId="0"/>
  </cellStyleXfs>
  <cellXfs count="16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0" fillId="0" borderId="0" xfId="0" applyAlignment="1">
      <alignment horizontal="center" vertical="center" wrapText="1"/>
    </xf>
    <xf numFmtId="0" fontId="0" fillId="3" borderId="1" xfId="0" applyFill="1" applyBorder="1"/>
    <xf numFmtId="0" fontId="8" fillId="0" borderId="0" xfId="0" applyFont="1"/>
    <xf numFmtId="0" fontId="1" fillId="2" borderId="1" xfId="0" applyFont="1" applyFill="1" applyBorder="1" applyAlignment="1">
      <alignment vertic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5" fillId="2" borderId="1" xfId="0" applyFont="1" applyFill="1" applyBorder="1" applyAlignment="1">
      <alignment wrapText="1"/>
    </xf>
    <xf numFmtId="0" fontId="0" fillId="2" borderId="1" xfId="0" applyFill="1" applyBorder="1" applyAlignment="1">
      <alignment horizontal="left" vertical="center" wrapText="1"/>
    </xf>
    <xf numFmtId="0" fontId="4" fillId="0" borderId="0" xfId="0" applyFont="1"/>
    <xf numFmtId="16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/>
    </xf>
    <xf numFmtId="0" fontId="1" fillId="3" borderId="1" xfId="0" applyFont="1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5" fillId="2" borderId="1" xfId="0" applyFont="1" applyFill="1" applyBorder="1" applyAlignment="1">
      <alignment vertical="center" wrapText="1"/>
    </xf>
    <xf numFmtId="164" fontId="1" fillId="0" borderId="1" xfId="0" applyNumberFormat="1" applyFont="1" applyBorder="1"/>
    <xf numFmtId="164" fontId="0" fillId="3" borderId="1" xfId="0" applyNumberFormat="1" applyFill="1" applyBorder="1"/>
    <xf numFmtId="0" fontId="11" fillId="0" borderId="0" xfId="1" applyFont="1" applyProtection="1">
      <protection hidden="1"/>
    </xf>
    <xf numFmtId="0" fontId="11" fillId="0" borderId="0" xfId="1" applyFont="1" applyAlignment="1" applyProtection="1">
      <alignment horizontal="left"/>
      <protection hidden="1"/>
    </xf>
    <xf numFmtId="0" fontId="11" fillId="0" borderId="0" xfId="1" applyFont="1" applyAlignment="1" applyProtection="1">
      <alignment vertical="center"/>
      <protection hidden="1"/>
    </xf>
    <xf numFmtId="0" fontId="12" fillId="0" borderId="0" xfId="1" applyFont="1" applyAlignment="1" applyProtection="1">
      <alignment horizontal="left"/>
      <protection hidden="1"/>
    </xf>
    <xf numFmtId="0" fontId="13" fillId="0" borderId="0" xfId="1" applyFont="1" applyProtection="1">
      <protection hidden="1"/>
    </xf>
    <xf numFmtId="0" fontId="14" fillId="5" borderId="16" xfId="3" applyFont="1" applyFill="1" applyBorder="1" applyAlignment="1" applyProtection="1">
      <alignment horizontal="center" vertical="center" wrapText="1"/>
      <protection hidden="1"/>
    </xf>
    <xf numFmtId="0" fontId="10" fillId="5" borderId="17" xfId="0" applyFont="1" applyFill="1" applyBorder="1" applyAlignment="1">
      <alignment vertical="center"/>
    </xf>
    <xf numFmtId="4" fontId="14" fillId="4" borderId="1" xfId="1" applyNumberFormat="1" applyFont="1" applyFill="1" applyBorder="1" applyAlignment="1" applyProtection="1">
      <alignment vertical="center"/>
      <protection hidden="1"/>
    </xf>
    <xf numFmtId="0" fontId="14" fillId="5" borderId="17" xfId="0" applyFont="1" applyFill="1" applyBorder="1" applyAlignment="1">
      <alignment vertical="center"/>
    </xf>
    <xf numFmtId="4" fontId="14" fillId="0" borderId="18" xfId="1" applyNumberFormat="1" applyFont="1" applyBorder="1" applyAlignment="1" applyProtection="1">
      <alignment vertical="center"/>
      <protection hidden="1"/>
    </xf>
    <xf numFmtId="0" fontId="14" fillId="5" borderId="10" xfId="0" applyFont="1" applyFill="1" applyBorder="1" applyAlignment="1">
      <alignment vertical="center"/>
    </xf>
    <xf numFmtId="0" fontId="14" fillId="5" borderId="10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vertical="center"/>
    </xf>
    <xf numFmtId="0" fontId="14" fillId="5" borderId="10" xfId="0" applyFont="1" applyFill="1" applyBorder="1" applyAlignment="1">
      <alignment vertical="center" wrapText="1"/>
    </xf>
    <xf numFmtId="0" fontId="14" fillId="5" borderId="3" xfId="0" applyFont="1" applyFill="1" applyBorder="1" applyAlignment="1">
      <alignment vertical="center" wrapText="1"/>
    </xf>
    <xf numFmtId="0" fontId="14" fillId="5" borderId="19" xfId="0" applyFont="1" applyFill="1" applyBorder="1" applyAlignment="1">
      <alignment vertical="center"/>
    </xf>
    <xf numFmtId="0" fontId="14" fillId="5" borderId="2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1" fillId="0" borderId="1" xfId="0" applyFont="1" applyBorder="1" applyAlignment="1" applyProtection="1">
      <alignment vertical="center"/>
      <protection hidden="1"/>
    </xf>
    <xf numFmtId="0" fontId="1" fillId="6" borderId="1" xfId="0" applyFont="1" applyFill="1" applyBorder="1" applyAlignment="1" applyProtection="1">
      <alignment vertical="center"/>
      <protection hidden="1"/>
    </xf>
    <xf numFmtId="0" fontId="1" fillId="0" borderId="1" xfId="0" applyFont="1" applyBorder="1" applyAlignment="1" applyProtection="1">
      <alignment vertical="center" wrapText="1"/>
      <protection hidden="1"/>
    </xf>
    <xf numFmtId="0" fontId="0" fillId="0" borderId="1" xfId="0" applyBorder="1" applyAlignment="1" applyProtection="1">
      <alignment vertical="center"/>
      <protection hidden="1"/>
    </xf>
    <xf numFmtId="0" fontId="3" fillId="2" borderId="1" xfId="0" applyFont="1" applyFill="1" applyBorder="1" applyAlignment="1" applyProtection="1">
      <alignment vertical="center"/>
      <protection hidden="1"/>
    </xf>
    <xf numFmtId="0" fontId="0" fillId="0" borderId="1" xfId="0" applyBorder="1" applyAlignment="1" applyProtection="1">
      <alignment vertical="center"/>
      <protection locked="0"/>
    </xf>
    <xf numFmtId="49" fontId="0" fillId="0" borderId="1" xfId="0" applyNumberFormat="1" applyBorder="1" applyAlignment="1" applyProtection="1">
      <alignment vertical="center"/>
      <protection locked="0"/>
    </xf>
    <xf numFmtId="14" fontId="1" fillId="0" borderId="1" xfId="0" applyNumberFormat="1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hidden="1"/>
    </xf>
    <xf numFmtId="0" fontId="1" fillId="2" borderId="1" xfId="0" applyFont="1" applyFill="1" applyBorder="1" applyAlignment="1" applyProtection="1">
      <alignment horizontal="center"/>
      <protection hidden="1"/>
    </xf>
    <xf numFmtId="0" fontId="1" fillId="0" borderId="1" xfId="0" applyFont="1" applyBorder="1" applyProtection="1">
      <protection hidden="1"/>
    </xf>
    <xf numFmtId="0" fontId="1" fillId="2" borderId="1" xfId="0" applyFont="1" applyFill="1" applyBorder="1" applyAlignment="1" applyProtection="1">
      <alignment vertical="center" wrapText="1"/>
      <protection hidden="1"/>
    </xf>
    <xf numFmtId="0" fontId="1" fillId="2" borderId="1" xfId="0" applyFont="1" applyFill="1" applyBorder="1" applyAlignment="1" applyProtection="1">
      <alignment vertical="center"/>
      <protection hidden="1"/>
    </xf>
    <xf numFmtId="0" fontId="1" fillId="2" borderId="1" xfId="0" applyFont="1" applyFill="1" applyBorder="1" applyAlignment="1" applyProtection="1">
      <alignment horizontal="left" vertical="center"/>
      <protection hidden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0" fontId="0" fillId="6" borderId="1" xfId="0" applyFill="1" applyBorder="1" applyAlignment="1" applyProtection="1">
      <alignment horizontal="left" vertical="center"/>
      <protection locked="0"/>
    </xf>
    <xf numFmtId="0" fontId="0" fillId="6" borderId="1" xfId="0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49" fontId="0" fillId="0" borderId="1" xfId="0" applyNumberFormat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0" fontId="14" fillId="5" borderId="10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left" vertical="center"/>
    </xf>
    <xf numFmtId="4" fontId="10" fillId="0" borderId="1" xfId="1" applyNumberFormat="1" applyBorder="1" applyAlignment="1" applyProtection="1">
      <alignment vertical="center"/>
      <protection locked="0"/>
    </xf>
    <xf numFmtId="4" fontId="10" fillId="0" borderId="22" xfId="1" applyNumberFormat="1" applyBorder="1" applyAlignment="1" applyProtection="1">
      <alignment vertical="center"/>
      <protection locked="0"/>
    </xf>
    <xf numFmtId="0" fontId="14" fillId="5" borderId="16" xfId="1" applyFont="1" applyFill="1" applyBorder="1" applyAlignment="1" applyProtection="1">
      <alignment horizontal="center" vertical="center" wrapText="1"/>
      <protection hidden="1"/>
    </xf>
    <xf numFmtId="0" fontId="14" fillId="5" borderId="26" xfId="1" applyFont="1" applyFill="1" applyBorder="1" applyAlignment="1" applyProtection="1">
      <alignment horizontal="center" vertical="center" wrapText="1"/>
      <protection hidden="1"/>
    </xf>
    <xf numFmtId="0" fontId="10" fillId="5" borderId="11" xfId="0" applyFont="1" applyFill="1" applyBorder="1" applyAlignment="1">
      <alignment vertical="center"/>
    </xf>
    <xf numFmtId="4" fontId="14" fillId="4" borderId="14" xfId="1" applyNumberFormat="1" applyFont="1" applyFill="1" applyBorder="1" applyAlignment="1" applyProtection="1">
      <alignment vertical="center"/>
      <protection hidden="1"/>
    </xf>
    <xf numFmtId="4" fontId="14" fillId="4" borderId="15" xfId="1" applyNumberFormat="1" applyFont="1" applyFill="1" applyBorder="1" applyAlignment="1" applyProtection="1">
      <alignment vertical="center"/>
      <protection hidden="1"/>
    </xf>
    <xf numFmtId="4" fontId="14" fillId="4" borderId="18" xfId="1" applyNumberFormat="1" applyFont="1" applyFill="1" applyBorder="1" applyAlignment="1" applyProtection="1">
      <alignment vertical="center"/>
      <protection hidden="1"/>
    </xf>
    <xf numFmtId="4" fontId="14" fillId="0" borderId="27" xfId="1" applyNumberFormat="1" applyFont="1" applyBorder="1" applyAlignment="1" applyProtection="1">
      <alignment vertical="center"/>
      <protection hidden="1"/>
    </xf>
    <xf numFmtId="2" fontId="1" fillId="0" borderId="1" xfId="0" applyNumberFormat="1" applyFont="1" applyBorder="1"/>
    <xf numFmtId="2" fontId="0" fillId="3" borderId="1" xfId="0" applyNumberFormat="1" applyFill="1" applyBorder="1"/>
    <xf numFmtId="2" fontId="0" fillId="0" borderId="1" xfId="0" applyNumberFormat="1" applyBorder="1"/>
    <xf numFmtId="4" fontId="0" fillId="0" borderId="1" xfId="0" applyNumberFormat="1" applyBorder="1" applyAlignment="1">
      <alignment horizontal="center"/>
    </xf>
    <xf numFmtId="4" fontId="0" fillId="3" borderId="1" xfId="0" applyNumberFormat="1" applyFill="1" applyBorder="1"/>
    <xf numFmtId="164" fontId="0" fillId="0" borderId="1" xfId="0" applyNumberFormat="1" applyBorder="1" applyProtection="1">
      <protection hidden="1"/>
    </xf>
    <xf numFmtId="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Protection="1"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2" fillId="2" borderId="1" xfId="0" applyNumberFormat="1" applyFont="1" applyFill="1" applyBorder="1" applyAlignment="1" applyProtection="1">
      <alignment horizontal="right"/>
      <protection locked="0"/>
    </xf>
    <xf numFmtId="4" fontId="0" fillId="0" borderId="0" xfId="0" applyNumberFormat="1" applyProtection="1"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" xfId="0" applyNumberFormat="1" applyBorder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14" fontId="0" fillId="0" borderId="0" xfId="0" applyNumberFormat="1" applyProtection="1">
      <protection locked="0"/>
    </xf>
    <xf numFmtId="164" fontId="0" fillId="0" borderId="1" xfId="0" applyNumberFormat="1" applyBorder="1" applyAlignment="1" applyProtection="1">
      <alignment vertical="center"/>
      <protection locked="0"/>
    </xf>
    <xf numFmtId="0" fontId="4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/>
      <protection hidden="1"/>
    </xf>
    <xf numFmtId="0" fontId="1" fillId="6" borderId="1" xfId="0" applyFont="1" applyFill="1" applyBorder="1" applyAlignment="1" applyProtection="1">
      <alignment horizontal="left"/>
      <protection hidden="1"/>
    </xf>
    <xf numFmtId="0" fontId="0" fillId="0" borderId="10" xfId="0" applyBorder="1" applyAlignment="1" applyProtection="1">
      <alignment horizontal="left"/>
      <protection hidden="1"/>
    </xf>
    <xf numFmtId="0" fontId="0" fillId="0" borderId="3" xfId="0" applyBorder="1" applyAlignment="1" applyProtection="1">
      <alignment horizontal="left"/>
      <protection hidden="1"/>
    </xf>
    <xf numFmtId="0" fontId="4" fillId="0" borderId="1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left"/>
      <protection hidden="1"/>
    </xf>
    <xf numFmtId="0" fontId="3" fillId="2" borderId="3" xfId="0" applyFont="1" applyFill="1" applyBorder="1" applyAlignment="1" applyProtection="1">
      <alignment horizontal="left"/>
      <protection hidden="1"/>
    </xf>
    <xf numFmtId="0" fontId="0" fillId="2" borderId="2" xfId="0" applyFill="1" applyBorder="1" applyAlignment="1" applyProtection="1">
      <alignment horizontal="center"/>
      <protection hidden="1"/>
    </xf>
    <xf numFmtId="0" fontId="0" fillId="2" borderId="3" xfId="0" applyFill="1" applyBorder="1" applyAlignment="1" applyProtection="1">
      <alignment horizontal="center"/>
      <protection hidden="1"/>
    </xf>
    <xf numFmtId="0" fontId="0" fillId="2" borderId="2" xfId="0" applyFill="1" applyBorder="1" applyAlignment="1" applyProtection="1">
      <alignment horizontal="center" vertical="center" wrapText="1"/>
      <protection hidden="1"/>
    </xf>
    <xf numFmtId="0" fontId="0" fillId="2" borderId="3" xfId="0" applyFill="1" applyBorder="1" applyAlignment="1" applyProtection="1">
      <alignment horizontal="center" vertical="center" wrapText="1"/>
      <protection hidden="1"/>
    </xf>
    <xf numFmtId="0" fontId="1" fillId="0" borderId="10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6" borderId="10" xfId="0" applyFill="1" applyBorder="1" applyAlignment="1" applyProtection="1">
      <alignment horizontal="left"/>
      <protection hidden="1"/>
    </xf>
    <xf numFmtId="0" fontId="0" fillId="6" borderId="3" xfId="0" applyFill="1" applyBorder="1" applyAlignment="1" applyProtection="1">
      <alignment horizontal="left"/>
      <protection hidden="1"/>
    </xf>
    <xf numFmtId="14" fontId="1" fillId="0" borderId="10" xfId="0" applyNumberFormat="1" applyFont="1" applyBorder="1" applyAlignment="1" applyProtection="1">
      <alignment horizontal="left"/>
      <protection hidden="1"/>
    </xf>
    <xf numFmtId="14" fontId="1" fillId="0" borderId="3" xfId="0" applyNumberFormat="1" applyFont="1" applyBorder="1" applyAlignment="1" applyProtection="1">
      <alignment horizontal="left"/>
      <protection hidden="1"/>
    </xf>
    <xf numFmtId="0" fontId="1" fillId="0" borderId="1" xfId="0" applyFont="1" applyBorder="1" applyAlignment="1">
      <alignment horizontal="left"/>
    </xf>
    <xf numFmtId="0" fontId="0" fillId="6" borderId="1" xfId="0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0" xfId="0" applyFont="1" applyFill="1" applyBorder="1" applyAlignment="1">
      <alignment horizontal="left" vertical="center"/>
    </xf>
    <xf numFmtId="0" fontId="0" fillId="0" borderId="1" xfId="0" applyBorder="1" applyAlignment="1" applyProtection="1">
      <alignment horizontal="left"/>
      <protection locked="0"/>
    </xf>
    <xf numFmtId="0" fontId="1" fillId="2" borderId="2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6" borderId="2" xfId="0" applyFont="1" applyFill="1" applyBorder="1" applyAlignment="1">
      <alignment horizontal="left"/>
    </xf>
    <xf numFmtId="0" fontId="1" fillId="6" borderId="1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4" fillId="5" borderId="10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left" vertical="center"/>
    </xf>
    <xf numFmtId="0" fontId="14" fillId="5" borderId="23" xfId="1" applyFont="1" applyFill="1" applyBorder="1" applyAlignment="1" applyProtection="1">
      <alignment horizontal="center" vertical="center" wrapText="1"/>
      <protection hidden="1"/>
    </xf>
    <xf numFmtId="0" fontId="14" fillId="5" borderId="24" xfId="1" applyFont="1" applyFill="1" applyBorder="1" applyAlignment="1" applyProtection="1">
      <alignment horizontal="center" vertical="center" wrapText="1"/>
      <protection hidden="1"/>
    </xf>
    <xf numFmtId="0" fontId="14" fillId="5" borderId="25" xfId="1" applyFont="1" applyFill="1" applyBorder="1" applyAlignment="1" applyProtection="1">
      <alignment horizontal="center" vertical="center" wrapText="1"/>
      <protection hidden="1"/>
    </xf>
    <xf numFmtId="0" fontId="14" fillId="5" borderId="20" xfId="0" applyFont="1" applyFill="1" applyBorder="1" applyAlignment="1">
      <alignment horizontal="left" vertical="center"/>
    </xf>
    <xf numFmtId="0" fontId="14" fillId="5" borderId="21" xfId="0" applyFont="1" applyFill="1" applyBorder="1" applyAlignment="1">
      <alignment horizontal="left" vertical="center"/>
    </xf>
    <xf numFmtId="0" fontId="14" fillId="5" borderId="12" xfId="0" applyFont="1" applyFill="1" applyBorder="1" applyAlignment="1">
      <alignment horizontal="left" vertical="center"/>
    </xf>
    <xf numFmtId="0" fontId="14" fillId="5" borderId="13" xfId="0" applyFont="1" applyFill="1" applyBorder="1" applyAlignment="1">
      <alignment horizontal="left" vertical="center"/>
    </xf>
    <xf numFmtId="0" fontId="0" fillId="0" borderId="2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" xfId="0" applyBorder="1" applyAlignment="1">
      <alignment horizontal="left"/>
    </xf>
    <xf numFmtId="0" fontId="1" fillId="6" borderId="3" xfId="0" applyFont="1" applyFill="1" applyBorder="1" applyAlignment="1">
      <alignment horizontal="left"/>
    </xf>
    <xf numFmtId="0" fontId="0" fillId="6" borderId="2" xfId="0" applyFill="1" applyBorder="1" applyAlignment="1">
      <alignment horizontal="left"/>
    </xf>
    <xf numFmtId="0" fontId="0" fillId="6" borderId="10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1" fillId="2" borderId="1" xfId="0" applyFont="1" applyFill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" fillId="0" borderId="10" xfId="0" applyFont="1" applyBorder="1" applyAlignment="1">
      <alignment horizontal="left"/>
    </xf>
    <xf numFmtId="0" fontId="4" fillId="0" borderId="1" xfId="0" applyFont="1" applyBorder="1" applyAlignment="1" applyProtection="1">
      <alignment horizontal="center"/>
      <protection locked="0"/>
    </xf>
  </cellXfs>
  <cellStyles count="4">
    <cellStyle name="Normální" xfId="0" builtinId="0"/>
    <cellStyle name="Normální 3 2" xfId="1" xr:uid="{00000000-0005-0000-0000-000001000000}"/>
    <cellStyle name="Normální 4 2" xfId="3" xr:uid="{00000000-0005-0000-0000-000002000000}"/>
    <cellStyle name="Normální 5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1949823</xdr:colOff>
      <xdr:row>2</xdr:row>
      <xdr:rowOff>129988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40" t="44118" r="63018"/>
        <a:stretch/>
      </xdr:blipFill>
      <xdr:spPr>
        <a:xfrm>
          <a:off x="0" y="0"/>
          <a:ext cx="1949823" cy="510988"/>
        </a:xfrm>
        <a:prstGeom prst="rect">
          <a:avLst/>
        </a:prstGeom>
      </xdr:spPr>
    </xdr:pic>
    <xdr:clientData/>
  </xdr:twoCellAnchor>
  <xdr:twoCellAnchor editAs="oneCell">
    <xdr:from>
      <xdr:col>1</xdr:col>
      <xdr:colOff>517711</xdr:colOff>
      <xdr:row>0</xdr:row>
      <xdr:rowOff>22411</xdr:rowOff>
    </xdr:from>
    <xdr:to>
      <xdr:col>2</xdr:col>
      <xdr:colOff>25774</xdr:colOff>
      <xdr:row>2</xdr:row>
      <xdr:rowOff>100853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714" t="50244" r="10592" b="-489"/>
        <a:stretch/>
      </xdr:blipFill>
      <xdr:spPr>
        <a:xfrm>
          <a:off x="4403911" y="22411"/>
          <a:ext cx="3070413" cy="45944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140073</xdr:colOff>
      <xdr:row>2</xdr:row>
      <xdr:rowOff>129988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40" t="44118" r="63018"/>
        <a:stretch/>
      </xdr:blipFill>
      <xdr:spPr>
        <a:xfrm>
          <a:off x="0" y="0"/>
          <a:ext cx="1949823" cy="510988"/>
        </a:xfrm>
        <a:prstGeom prst="rect">
          <a:avLst/>
        </a:prstGeom>
      </xdr:spPr>
    </xdr:pic>
    <xdr:clientData/>
  </xdr:twoCellAnchor>
  <xdr:twoCellAnchor editAs="oneCell">
    <xdr:from>
      <xdr:col>3</xdr:col>
      <xdr:colOff>546286</xdr:colOff>
      <xdr:row>0</xdr:row>
      <xdr:rowOff>31936</xdr:rowOff>
    </xdr:from>
    <xdr:to>
      <xdr:col>6</xdr:col>
      <xdr:colOff>25774</xdr:colOff>
      <xdr:row>2</xdr:row>
      <xdr:rowOff>110378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714" t="50244" r="10592" b="-489"/>
        <a:stretch/>
      </xdr:blipFill>
      <xdr:spPr>
        <a:xfrm>
          <a:off x="5080186" y="31936"/>
          <a:ext cx="3070413" cy="45944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362323</xdr:colOff>
      <xdr:row>2</xdr:row>
      <xdr:rowOff>134692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40" t="44118" r="63018"/>
        <a:stretch/>
      </xdr:blipFill>
      <xdr:spPr>
        <a:xfrm>
          <a:off x="0" y="0"/>
          <a:ext cx="1949823" cy="510988"/>
        </a:xfrm>
        <a:prstGeom prst="rect">
          <a:avLst/>
        </a:prstGeom>
      </xdr:spPr>
    </xdr:pic>
    <xdr:clientData/>
  </xdr:twoCellAnchor>
  <xdr:twoCellAnchor editAs="oneCell">
    <xdr:from>
      <xdr:col>7</xdr:col>
      <xdr:colOff>41226</xdr:colOff>
      <xdr:row>0</xdr:row>
      <xdr:rowOff>34170</xdr:rowOff>
    </xdr:from>
    <xdr:to>
      <xdr:col>11</xdr:col>
      <xdr:colOff>7194</xdr:colOff>
      <xdr:row>2</xdr:row>
      <xdr:rowOff>117316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714" t="50244" r="10592" b="-489"/>
        <a:stretch/>
      </xdr:blipFill>
      <xdr:spPr>
        <a:xfrm>
          <a:off x="6955670" y="34170"/>
          <a:ext cx="3070413" cy="45944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47037</xdr:rowOff>
    </xdr:from>
    <xdr:to>
      <xdr:col>1</xdr:col>
      <xdr:colOff>468156</xdr:colOff>
      <xdr:row>3</xdr:row>
      <xdr:rowOff>2988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40" t="44118" r="63018"/>
        <a:stretch/>
      </xdr:blipFill>
      <xdr:spPr>
        <a:xfrm>
          <a:off x="0" y="47037"/>
          <a:ext cx="1949823" cy="510988"/>
        </a:xfrm>
        <a:prstGeom prst="rect">
          <a:avLst/>
        </a:prstGeom>
      </xdr:spPr>
    </xdr:pic>
    <xdr:clientData/>
  </xdr:twoCellAnchor>
  <xdr:twoCellAnchor editAs="oneCell">
    <xdr:from>
      <xdr:col>7</xdr:col>
      <xdr:colOff>394004</xdr:colOff>
      <xdr:row>0</xdr:row>
      <xdr:rowOff>69448</xdr:rowOff>
    </xdr:from>
    <xdr:to>
      <xdr:col>10</xdr:col>
      <xdr:colOff>42473</xdr:colOff>
      <xdr:row>2</xdr:row>
      <xdr:rowOff>152594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714" t="50244" r="10592" b="-489"/>
        <a:stretch/>
      </xdr:blipFill>
      <xdr:spPr>
        <a:xfrm>
          <a:off x="7919930" y="69448"/>
          <a:ext cx="3070413" cy="45944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47037</xdr:rowOff>
    </xdr:from>
    <xdr:to>
      <xdr:col>4</xdr:col>
      <xdr:colOff>374082</xdr:colOff>
      <xdr:row>3</xdr:row>
      <xdr:rowOff>2988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40" t="44118" r="63018"/>
        <a:stretch/>
      </xdr:blipFill>
      <xdr:spPr>
        <a:xfrm>
          <a:off x="0" y="47037"/>
          <a:ext cx="1949823" cy="510988"/>
        </a:xfrm>
        <a:prstGeom prst="rect">
          <a:avLst/>
        </a:prstGeom>
      </xdr:spPr>
    </xdr:pic>
    <xdr:clientData/>
  </xdr:twoCellAnchor>
  <xdr:twoCellAnchor editAs="oneCell">
    <xdr:from>
      <xdr:col>9</xdr:col>
      <xdr:colOff>676225</xdr:colOff>
      <xdr:row>0</xdr:row>
      <xdr:rowOff>45930</xdr:rowOff>
    </xdr:from>
    <xdr:to>
      <xdr:col>13</xdr:col>
      <xdr:colOff>42471</xdr:colOff>
      <xdr:row>2</xdr:row>
      <xdr:rowOff>129076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714" t="50244" r="10592" b="-489"/>
        <a:stretch/>
      </xdr:blipFill>
      <xdr:spPr>
        <a:xfrm>
          <a:off x="9554466" y="45930"/>
          <a:ext cx="3070413" cy="45944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530598</xdr:colOff>
      <xdr:row>2</xdr:row>
      <xdr:rowOff>129988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140" t="44118" r="63018"/>
        <a:stretch/>
      </xdr:blipFill>
      <xdr:spPr>
        <a:xfrm>
          <a:off x="0" y="0"/>
          <a:ext cx="1949823" cy="510988"/>
        </a:xfrm>
        <a:prstGeom prst="rect">
          <a:avLst/>
        </a:prstGeom>
      </xdr:spPr>
    </xdr:pic>
    <xdr:clientData/>
  </xdr:twoCellAnchor>
  <xdr:twoCellAnchor editAs="oneCell">
    <xdr:from>
      <xdr:col>5</xdr:col>
      <xdr:colOff>603436</xdr:colOff>
      <xdr:row>0</xdr:row>
      <xdr:rowOff>22411</xdr:rowOff>
    </xdr:from>
    <xdr:to>
      <xdr:col>7</xdr:col>
      <xdr:colOff>1330699</xdr:colOff>
      <xdr:row>2</xdr:row>
      <xdr:rowOff>100853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714" t="50244" r="10592" b="-489"/>
        <a:stretch/>
      </xdr:blipFill>
      <xdr:spPr>
        <a:xfrm>
          <a:off x="7261411" y="22411"/>
          <a:ext cx="3070413" cy="4594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B40"/>
  <sheetViews>
    <sheetView tabSelected="1" zoomScale="70" zoomScaleNormal="70" workbookViewId="0">
      <selection activeCell="B15" sqref="B15"/>
    </sheetView>
  </sheetViews>
  <sheetFormatPr defaultColWidth="9.140625" defaultRowHeight="15" x14ac:dyDescent="0.25"/>
  <cols>
    <col min="1" max="1" width="58.28515625" style="41" customWidth="1"/>
    <col min="2" max="2" width="53.42578125" style="41" customWidth="1"/>
    <col min="3" max="16384" width="9.140625" style="41"/>
  </cols>
  <sheetData>
    <row r="5" spans="1:2" ht="23.25" x14ac:dyDescent="0.25">
      <c r="A5" s="96" t="s">
        <v>170</v>
      </c>
      <c r="B5" s="96"/>
    </row>
    <row r="6" spans="1:2" x14ac:dyDescent="0.25">
      <c r="A6" s="105"/>
      <c r="B6" s="106"/>
    </row>
    <row r="7" spans="1:2" ht="15.75" x14ac:dyDescent="0.25">
      <c r="A7" s="107" t="s">
        <v>0</v>
      </c>
      <c r="B7" s="108"/>
    </row>
    <row r="8" spans="1:2" x14ac:dyDescent="0.25">
      <c r="A8" s="43" t="s">
        <v>1</v>
      </c>
      <c r="B8" s="43" t="s">
        <v>174</v>
      </c>
    </row>
    <row r="9" spans="1:2" x14ac:dyDescent="0.25">
      <c r="A9" s="43" t="s">
        <v>2</v>
      </c>
      <c r="B9" s="43" t="s">
        <v>175</v>
      </c>
    </row>
    <row r="10" spans="1:2" x14ac:dyDescent="0.25">
      <c r="A10" s="43" t="s">
        <v>167</v>
      </c>
      <c r="B10" s="48"/>
    </row>
    <row r="11" spans="1:2" x14ac:dyDescent="0.25">
      <c r="A11" s="44" t="s">
        <v>58</v>
      </c>
      <c r="B11" s="59"/>
    </row>
    <row r="12" spans="1:2" x14ac:dyDescent="0.25">
      <c r="A12" s="43" t="s">
        <v>5</v>
      </c>
      <c r="B12" s="48" t="s">
        <v>176</v>
      </c>
    </row>
    <row r="13" spans="1:2" ht="30" x14ac:dyDescent="0.25">
      <c r="A13" s="45" t="s">
        <v>169</v>
      </c>
      <c r="B13" s="49" t="s">
        <v>177</v>
      </c>
    </row>
    <row r="14" spans="1:2" x14ac:dyDescent="0.25">
      <c r="A14" s="43" t="s">
        <v>4</v>
      </c>
      <c r="B14" s="50" t="s">
        <v>178</v>
      </c>
    </row>
    <row r="15" spans="1:2" x14ac:dyDescent="0.25">
      <c r="A15" s="46"/>
      <c r="B15" s="48"/>
    </row>
    <row r="16" spans="1:2" ht="15.75" x14ac:dyDescent="0.25">
      <c r="A16" s="107" t="s">
        <v>6</v>
      </c>
      <c r="B16" s="108"/>
    </row>
    <row r="17" spans="1:2" x14ac:dyDescent="0.25">
      <c r="A17" s="44" t="s">
        <v>7</v>
      </c>
      <c r="B17" s="60"/>
    </row>
    <row r="18" spans="1:2" x14ac:dyDescent="0.25">
      <c r="A18" s="44" t="s">
        <v>8</v>
      </c>
      <c r="B18" s="60"/>
    </row>
    <row r="19" spans="1:2" x14ac:dyDescent="0.25">
      <c r="A19" s="43" t="s">
        <v>9</v>
      </c>
      <c r="B19" s="48"/>
    </row>
    <row r="20" spans="1:2" x14ac:dyDescent="0.25">
      <c r="A20" s="43" t="s">
        <v>10</v>
      </c>
      <c r="B20" s="48"/>
    </row>
    <row r="21" spans="1:2" x14ac:dyDescent="0.25">
      <c r="A21" s="43" t="s">
        <v>11</v>
      </c>
      <c r="B21" s="48"/>
    </row>
    <row r="22" spans="1:2" x14ac:dyDescent="0.25">
      <c r="A22" s="43" t="s">
        <v>12</v>
      </c>
      <c r="B22" s="48"/>
    </row>
    <row r="23" spans="1:2" x14ac:dyDescent="0.25">
      <c r="A23" s="46"/>
      <c r="B23" s="48"/>
    </row>
    <row r="24" spans="1:2" ht="15.75" x14ac:dyDescent="0.25">
      <c r="A24" s="47" t="s">
        <v>13</v>
      </c>
      <c r="B24" s="61" t="s">
        <v>23</v>
      </c>
    </row>
    <row r="25" spans="1:2" x14ac:dyDescent="0.25">
      <c r="A25" s="43" t="s">
        <v>16</v>
      </c>
      <c r="B25" s="95"/>
    </row>
    <row r="26" spans="1:2" x14ac:dyDescent="0.25">
      <c r="A26" s="43" t="s">
        <v>17</v>
      </c>
      <c r="B26" s="95"/>
    </row>
    <row r="27" spans="1:2" x14ac:dyDescent="0.25">
      <c r="A27" s="43" t="s">
        <v>18</v>
      </c>
      <c r="B27" s="95"/>
    </row>
    <row r="28" spans="1:2" x14ac:dyDescent="0.25">
      <c r="A28" s="43" t="s">
        <v>14</v>
      </c>
      <c r="B28" s="95"/>
    </row>
    <row r="29" spans="1:2" x14ac:dyDescent="0.25">
      <c r="A29" s="43" t="s">
        <v>15</v>
      </c>
      <c r="B29" s="95"/>
    </row>
    <row r="30" spans="1:2" x14ac:dyDescent="0.25">
      <c r="A30" s="46"/>
      <c r="B30" s="95"/>
    </row>
    <row r="31" spans="1:2" x14ac:dyDescent="0.25">
      <c r="A31" s="97" t="s">
        <v>19</v>
      </c>
      <c r="B31" s="98"/>
    </row>
    <row r="32" spans="1:2" x14ac:dyDescent="0.25">
      <c r="A32" s="99"/>
      <c r="B32" s="100"/>
    </row>
    <row r="33" spans="1:2" x14ac:dyDescent="0.25">
      <c r="A33" s="101"/>
      <c r="B33" s="102"/>
    </row>
    <row r="34" spans="1:2" x14ac:dyDescent="0.25">
      <c r="A34" s="101"/>
      <c r="B34" s="102"/>
    </row>
    <row r="35" spans="1:2" x14ac:dyDescent="0.25">
      <c r="A35" s="101"/>
      <c r="B35" s="102"/>
    </row>
    <row r="36" spans="1:2" x14ac:dyDescent="0.25">
      <c r="A36" s="103"/>
      <c r="B36" s="104"/>
    </row>
    <row r="37" spans="1:2" x14ac:dyDescent="0.25">
      <c r="A37" s="42"/>
      <c r="B37" s="42"/>
    </row>
    <row r="38" spans="1:2" x14ac:dyDescent="0.25">
      <c r="A38" s="10" t="s">
        <v>20</v>
      </c>
      <c r="B38" s="48"/>
    </row>
    <row r="39" spans="1:2" x14ac:dyDescent="0.25">
      <c r="A39" s="10" t="s">
        <v>21</v>
      </c>
      <c r="B39" s="48"/>
    </row>
    <row r="40" spans="1:2" ht="102.6" customHeight="1" x14ac:dyDescent="0.25">
      <c r="A40" s="10" t="s">
        <v>22</v>
      </c>
      <c r="B40" s="48"/>
    </row>
  </sheetData>
  <sheetProtection algorithmName="SHA-512" hashValue="po4NS2onK0FRW60LdSpRYyAiMMBmxn/ZaMIw/VRSWCDrzcqcGo/bCvUf7Y80/Se65ZaOEqfwp4/PossPv46CfA==" saltValue="JBnLkqPVsI/sFIA53dFPRg==" spinCount="100000" sheet="1" objects="1" scenarios="1" formatCells="0" formatColumns="0" formatRows="0" selectLockedCells="1"/>
  <protectedRanges>
    <protectedRange sqref="B12:B14 B19:B22 B25:B29 B38:B39 B40" name="Oblast1"/>
  </protectedRanges>
  <mergeCells count="6">
    <mergeCell ref="A5:B5"/>
    <mergeCell ref="A31:B31"/>
    <mergeCell ref="A32:B36"/>
    <mergeCell ref="A6:B6"/>
    <mergeCell ref="A7:B7"/>
    <mergeCell ref="A16:B16"/>
  </mergeCells>
  <pageMargins left="0.7" right="0.7" top="0.78740157499999996" bottom="0.78740157499999996" header="0.3" footer="0.3"/>
  <pageSetup paperSize="9" scale="8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5:G46"/>
  <sheetViews>
    <sheetView zoomScale="85" zoomScaleNormal="85" workbookViewId="0">
      <selection activeCell="E20" sqref="E20"/>
    </sheetView>
  </sheetViews>
  <sheetFormatPr defaultRowHeight="15" x14ac:dyDescent="0.25"/>
  <cols>
    <col min="1" max="1" width="27.140625" customWidth="1"/>
    <col min="2" max="2" width="14.140625" customWidth="1"/>
    <col min="3" max="3" width="26.7109375" bestFit="1" customWidth="1"/>
    <col min="4" max="4" width="20.140625" customWidth="1"/>
    <col min="5" max="5" width="17.28515625" customWidth="1"/>
    <col min="6" max="6" width="16.42578125" customWidth="1"/>
    <col min="7" max="7" width="11.28515625" bestFit="1" customWidth="1"/>
  </cols>
  <sheetData>
    <row r="5" spans="1:7" ht="23.25" x14ac:dyDescent="0.35">
      <c r="A5" s="114" t="s">
        <v>77</v>
      </c>
      <c r="B5" s="114"/>
      <c r="C5" s="114"/>
      <c r="D5" s="114"/>
      <c r="E5" s="114"/>
      <c r="F5" s="114"/>
      <c r="G5" s="15"/>
    </row>
    <row r="6" spans="1:7" x14ac:dyDescent="0.25">
      <c r="A6" s="110" t="s">
        <v>1</v>
      </c>
      <c r="B6" s="110"/>
      <c r="C6" s="121" t="str">
        <f>'Zpráva o realizaci'!$B$8</f>
        <v>CZ.03.02.01/00/22_003/0004640</v>
      </c>
      <c r="D6" s="121"/>
      <c r="E6" s="121"/>
      <c r="F6" s="122"/>
    </row>
    <row r="7" spans="1:7" x14ac:dyDescent="0.25">
      <c r="A7" s="110" t="s">
        <v>2</v>
      </c>
      <c r="B7" s="110"/>
      <c r="C7" s="112" t="str">
        <f>'Zpráva o realizaci'!$B$9</f>
        <v>Podpora sociálních služeb v Ústeckém kraji 6 (POSOSUK 6)</v>
      </c>
      <c r="D7" s="112"/>
      <c r="E7" s="112"/>
      <c r="F7" s="113"/>
    </row>
    <row r="8" spans="1:7" x14ac:dyDescent="0.25">
      <c r="A8" s="111" t="s">
        <v>7</v>
      </c>
      <c r="B8" s="111"/>
      <c r="C8" s="123">
        <f>'Zpráva o realizaci'!$B$17</f>
        <v>0</v>
      </c>
      <c r="D8" s="123"/>
      <c r="E8" s="123"/>
      <c r="F8" s="124"/>
    </row>
    <row r="9" spans="1:7" x14ac:dyDescent="0.25">
      <c r="A9" s="110" t="s">
        <v>8</v>
      </c>
      <c r="B9" s="110"/>
      <c r="C9" s="112">
        <f>'Zpráva o realizaci'!$B$18</f>
        <v>0</v>
      </c>
      <c r="D9" s="112"/>
      <c r="E9" s="112"/>
      <c r="F9" s="113"/>
    </row>
    <row r="10" spans="1:7" x14ac:dyDescent="0.25">
      <c r="A10" s="110" t="s">
        <v>57</v>
      </c>
      <c r="B10" s="110"/>
      <c r="C10" s="112" t="str">
        <f>'Zpráva o realizaci'!$B$12</f>
        <v>25/SMLXXXX/SoPD/SV</v>
      </c>
      <c r="D10" s="112"/>
      <c r="E10" s="112"/>
      <c r="F10" s="113"/>
    </row>
    <row r="11" spans="1:7" x14ac:dyDescent="0.25">
      <c r="A11" s="110" t="s">
        <v>3</v>
      </c>
      <c r="B11" s="110"/>
      <c r="C11" s="112">
        <f>'Zpráva o realizaci'!$B$10</f>
        <v>0</v>
      </c>
      <c r="D11" s="112"/>
      <c r="E11" s="112"/>
      <c r="F11" s="113"/>
    </row>
    <row r="12" spans="1:7" x14ac:dyDescent="0.25">
      <c r="A12" s="111" t="s">
        <v>58</v>
      </c>
      <c r="B12" s="111"/>
      <c r="C12" s="123">
        <f>'Zpráva o realizaci'!$B$11</f>
        <v>0</v>
      </c>
      <c r="D12" s="123"/>
      <c r="E12" s="123"/>
      <c r="F12" s="124"/>
    </row>
    <row r="13" spans="1:7" x14ac:dyDescent="0.25">
      <c r="A13" s="110" t="s">
        <v>4</v>
      </c>
      <c r="B13" s="110"/>
      <c r="C13" s="125" t="str">
        <f>'Zpráva o realizaci'!$B$14</f>
        <v>01.01.2025 - 30.06.2025</v>
      </c>
      <c r="D13" s="125"/>
      <c r="E13" s="125"/>
      <c r="F13" s="126"/>
    </row>
    <row r="14" spans="1:7" x14ac:dyDescent="0.25">
      <c r="A14" s="110" t="s">
        <v>59</v>
      </c>
      <c r="B14" s="110"/>
      <c r="C14" s="112" t="str">
        <f>'Zpráva o realizaci'!$B$13</f>
        <v>1/25</v>
      </c>
      <c r="D14" s="112"/>
      <c r="E14" s="112"/>
      <c r="F14" s="113"/>
    </row>
    <row r="16" spans="1:7" ht="75.599999999999994" customHeight="1" x14ac:dyDescent="0.25">
      <c r="A16" s="119"/>
      <c r="B16" s="120"/>
      <c r="C16" s="51" t="s">
        <v>69</v>
      </c>
      <c r="D16" s="51" t="s">
        <v>66</v>
      </c>
      <c r="E16" s="51" t="s">
        <v>70</v>
      </c>
      <c r="F16" s="51" t="s">
        <v>65</v>
      </c>
    </row>
    <row r="17" spans="1:6" x14ac:dyDescent="0.25">
      <c r="A17" s="117"/>
      <c r="B17" s="118"/>
      <c r="C17" s="52">
        <v>1</v>
      </c>
      <c r="D17" s="52">
        <v>2</v>
      </c>
      <c r="E17" s="52">
        <v>3</v>
      </c>
      <c r="F17" s="52" t="s">
        <v>67</v>
      </c>
    </row>
    <row r="18" spans="1:6" ht="15.75" x14ac:dyDescent="0.25">
      <c r="A18" s="115" t="s">
        <v>68</v>
      </c>
      <c r="B18" s="116"/>
      <c r="C18" s="53">
        <f>SUM(C20:C35)</f>
        <v>0</v>
      </c>
      <c r="D18" s="53">
        <f t="shared" ref="D18:F18" si="0">SUM(D20:D35)</f>
        <v>0</v>
      </c>
      <c r="E18" s="53">
        <f t="shared" si="0"/>
        <v>0</v>
      </c>
      <c r="F18" s="53">
        <f t="shared" si="0"/>
        <v>0</v>
      </c>
    </row>
    <row r="19" spans="1:6" ht="29.45" customHeight="1" x14ac:dyDescent="0.25">
      <c r="A19" s="14" t="s">
        <v>119</v>
      </c>
      <c r="B19" s="14" t="s">
        <v>118</v>
      </c>
      <c r="C19" s="8" t="s">
        <v>63</v>
      </c>
      <c r="D19" s="8"/>
      <c r="E19" s="8"/>
      <c r="F19" s="8"/>
    </row>
    <row r="20" spans="1:6" x14ac:dyDescent="0.25">
      <c r="A20" s="57"/>
      <c r="B20" s="57"/>
      <c r="C20" s="58"/>
      <c r="D20" s="58"/>
      <c r="E20" s="58"/>
      <c r="F20" s="85">
        <f>C20-D20-E20</f>
        <v>0</v>
      </c>
    </row>
    <row r="21" spans="1:6" x14ac:dyDescent="0.25">
      <c r="A21" s="57"/>
      <c r="B21" s="57"/>
      <c r="C21" s="58"/>
      <c r="D21" s="58"/>
      <c r="E21" s="58"/>
      <c r="F21" s="85">
        <f t="shared" ref="F21:F35" si="1">C21-D21-E21</f>
        <v>0</v>
      </c>
    </row>
    <row r="22" spans="1:6" x14ac:dyDescent="0.25">
      <c r="A22" s="57"/>
      <c r="B22" s="57"/>
      <c r="C22" s="58"/>
      <c r="D22" s="58"/>
      <c r="E22" s="58"/>
      <c r="F22" s="85">
        <f t="shared" si="1"/>
        <v>0</v>
      </c>
    </row>
    <row r="23" spans="1:6" x14ac:dyDescent="0.25">
      <c r="A23" s="57"/>
      <c r="B23" s="57"/>
      <c r="C23" s="58"/>
      <c r="D23" s="58"/>
      <c r="E23" s="58"/>
      <c r="F23" s="85">
        <f t="shared" si="1"/>
        <v>0</v>
      </c>
    </row>
    <row r="24" spans="1:6" x14ac:dyDescent="0.25">
      <c r="A24" s="57"/>
      <c r="B24" s="57"/>
      <c r="C24" s="58"/>
      <c r="D24" s="58"/>
      <c r="E24" s="58"/>
      <c r="F24" s="85">
        <f t="shared" si="1"/>
        <v>0</v>
      </c>
    </row>
    <row r="25" spans="1:6" x14ac:dyDescent="0.25">
      <c r="A25" s="57"/>
      <c r="B25" s="57"/>
      <c r="C25" s="58"/>
      <c r="D25" s="58"/>
      <c r="E25" s="58"/>
      <c r="F25" s="85">
        <f t="shared" si="1"/>
        <v>0</v>
      </c>
    </row>
    <row r="26" spans="1:6" x14ac:dyDescent="0.25">
      <c r="A26" s="57"/>
      <c r="B26" s="57"/>
      <c r="C26" s="58"/>
      <c r="D26" s="58"/>
      <c r="E26" s="58"/>
      <c r="F26" s="85">
        <f t="shared" si="1"/>
        <v>0</v>
      </c>
    </row>
    <row r="27" spans="1:6" ht="31.9" customHeight="1" x14ac:dyDescent="0.25">
      <c r="A27" s="14" t="s">
        <v>120</v>
      </c>
      <c r="B27" s="14" t="s">
        <v>118</v>
      </c>
      <c r="C27" s="8"/>
      <c r="D27" s="8"/>
      <c r="E27" s="8"/>
      <c r="F27" s="8"/>
    </row>
    <row r="28" spans="1:6" x14ac:dyDescent="0.25">
      <c r="A28" s="57"/>
      <c r="B28" s="57"/>
      <c r="C28" s="58"/>
      <c r="D28" s="58"/>
      <c r="E28" s="58"/>
      <c r="F28" s="85">
        <f t="shared" si="1"/>
        <v>0</v>
      </c>
    </row>
    <row r="29" spans="1:6" x14ac:dyDescent="0.25">
      <c r="A29" s="57"/>
      <c r="B29" s="57"/>
      <c r="C29" s="58"/>
      <c r="D29" s="58"/>
      <c r="E29" s="58"/>
      <c r="F29" s="85">
        <f t="shared" si="1"/>
        <v>0</v>
      </c>
    </row>
    <row r="30" spans="1:6" x14ac:dyDescent="0.25">
      <c r="A30" s="57"/>
      <c r="B30" s="57"/>
      <c r="C30" s="58"/>
      <c r="D30" s="58"/>
      <c r="E30" s="58"/>
      <c r="F30" s="85">
        <f t="shared" si="1"/>
        <v>0</v>
      </c>
    </row>
    <row r="31" spans="1:6" x14ac:dyDescent="0.25">
      <c r="A31" s="57"/>
      <c r="B31" s="57"/>
      <c r="C31" s="58"/>
      <c r="D31" s="58"/>
      <c r="E31" s="58"/>
      <c r="F31" s="85">
        <f t="shared" si="1"/>
        <v>0</v>
      </c>
    </row>
    <row r="32" spans="1:6" x14ac:dyDescent="0.25">
      <c r="A32" s="57"/>
      <c r="B32" s="57"/>
      <c r="C32" s="58"/>
      <c r="D32" s="58"/>
      <c r="E32" s="58"/>
      <c r="F32" s="85">
        <f t="shared" si="1"/>
        <v>0</v>
      </c>
    </row>
    <row r="33" spans="1:6" x14ac:dyDescent="0.25">
      <c r="A33" s="57"/>
      <c r="B33" s="57"/>
      <c r="C33" s="58"/>
      <c r="D33" s="58"/>
      <c r="E33" s="58"/>
      <c r="F33" s="85">
        <f t="shared" si="1"/>
        <v>0</v>
      </c>
    </row>
    <row r="34" spans="1:6" x14ac:dyDescent="0.25">
      <c r="A34" s="57"/>
      <c r="B34" s="57"/>
      <c r="C34" s="58"/>
      <c r="D34" s="58"/>
      <c r="E34" s="58"/>
      <c r="F34" s="85">
        <f t="shared" si="1"/>
        <v>0</v>
      </c>
    </row>
    <row r="35" spans="1:6" x14ac:dyDescent="0.25">
      <c r="A35" s="57"/>
      <c r="B35" s="57"/>
      <c r="C35" s="58"/>
      <c r="D35" s="58"/>
      <c r="E35" s="58"/>
      <c r="F35" s="85">
        <f t="shared" si="1"/>
        <v>0</v>
      </c>
    </row>
    <row r="37" spans="1:6" x14ac:dyDescent="0.25">
      <c r="A37" s="9" t="s">
        <v>71</v>
      </c>
      <c r="B37" s="9"/>
    </row>
    <row r="38" spans="1:6" x14ac:dyDescent="0.25">
      <c r="A38" s="9" t="s">
        <v>72</v>
      </c>
      <c r="B38" s="9"/>
    </row>
    <row r="39" spans="1:6" x14ac:dyDescent="0.25">
      <c r="A39" s="9" t="s">
        <v>73</v>
      </c>
      <c r="B39" s="9"/>
    </row>
    <row r="40" spans="1:6" x14ac:dyDescent="0.25">
      <c r="A40" s="9" t="s">
        <v>74</v>
      </c>
      <c r="B40" s="9"/>
    </row>
    <row r="41" spans="1:6" x14ac:dyDescent="0.25">
      <c r="A41" s="9" t="s">
        <v>75</v>
      </c>
      <c r="B41" s="9"/>
    </row>
    <row r="42" spans="1:6" x14ac:dyDescent="0.25">
      <c r="A42" s="9" t="s">
        <v>76</v>
      </c>
      <c r="B42" s="9"/>
    </row>
    <row r="44" spans="1:6" ht="43.9" customHeight="1" x14ac:dyDescent="0.25">
      <c r="A44" s="54" t="s">
        <v>20</v>
      </c>
      <c r="B44" s="54"/>
      <c r="C44" s="109"/>
      <c r="D44" s="109"/>
      <c r="E44" s="109"/>
      <c r="F44" s="109"/>
    </row>
    <row r="45" spans="1:6" ht="41.45" customHeight="1" x14ac:dyDescent="0.25">
      <c r="A45" s="55" t="s">
        <v>21</v>
      </c>
      <c r="B45" s="55"/>
      <c r="C45" s="109"/>
      <c r="D45" s="109"/>
      <c r="E45" s="109"/>
      <c r="F45" s="109"/>
    </row>
    <row r="46" spans="1:6" ht="59.45" customHeight="1" x14ac:dyDescent="0.25">
      <c r="A46" s="56" t="s">
        <v>22</v>
      </c>
      <c r="B46" s="56"/>
      <c r="C46" s="109"/>
      <c r="D46" s="109"/>
      <c r="E46" s="109"/>
      <c r="F46" s="109"/>
    </row>
  </sheetData>
  <sheetProtection algorithmName="SHA-512" hashValue="8816SDMOWuD9rIGn/sBVBOf+ViNAHlKTu53lMa7nDUjKli60pElxpmfUpK4sodzk0pqTqIm8LEHP4tyvMbz2aQ==" saltValue="w1d2fzpobzx84/9tv3kcAA==" spinCount="100000" sheet="1" objects="1" scenarios="1" selectLockedCells="1"/>
  <protectedRanges>
    <protectedRange sqref="A20:E26 A28:E35 C44:F46" name="Oblast2"/>
    <protectedRange sqref="A20:E26 A28:E35" name="Oblast1"/>
  </protectedRanges>
  <mergeCells count="25">
    <mergeCell ref="A5:F5"/>
    <mergeCell ref="A18:B18"/>
    <mergeCell ref="A17:B17"/>
    <mergeCell ref="A16:B16"/>
    <mergeCell ref="C44:F44"/>
    <mergeCell ref="A6:B6"/>
    <mergeCell ref="C6:F6"/>
    <mergeCell ref="A7:B7"/>
    <mergeCell ref="A8:B8"/>
    <mergeCell ref="C7:F7"/>
    <mergeCell ref="C8:F8"/>
    <mergeCell ref="C10:F10"/>
    <mergeCell ref="C11:F11"/>
    <mergeCell ref="C12:F12"/>
    <mergeCell ref="C13:F13"/>
    <mergeCell ref="C14:F14"/>
    <mergeCell ref="C45:F45"/>
    <mergeCell ref="C46:F46"/>
    <mergeCell ref="A9:B9"/>
    <mergeCell ref="A10:B10"/>
    <mergeCell ref="A11:B11"/>
    <mergeCell ref="A12:B12"/>
    <mergeCell ref="A13:B13"/>
    <mergeCell ref="A14:B14"/>
    <mergeCell ref="C9:F9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4:R48"/>
  <sheetViews>
    <sheetView zoomScale="81" zoomScaleNormal="81" workbookViewId="0">
      <selection activeCell="J29" sqref="J29"/>
    </sheetView>
  </sheetViews>
  <sheetFormatPr defaultRowHeight="15" x14ac:dyDescent="0.25"/>
  <cols>
    <col min="1" max="1" width="23.85546875" customWidth="1"/>
    <col min="2" max="2" width="13.42578125" customWidth="1"/>
    <col min="3" max="3" width="17" customWidth="1"/>
    <col min="4" max="4" width="17.85546875" customWidth="1"/>
    <col min="6" max="6" width="11.42578125" customWidth="1"/>
    <col min="7" max="7" width="11.140625" customWidth="1"/>
    <col min="8" max="8" width="10.7109375" customWidth="1"/>
    <col min="10" max="10" width="12.140625" customWidth="1"/>
    <col min="11" max="11" width="14.42578125" customWidth="1"/>
    <col min="12" max="12" width="10.7109375" customWidth="1"/>
    <col min="14" max="14" width="18.140625" bestFit="1" customWidth="1"/>
    <col min="15" max="15" width="16.28515625" customWidth="1"/>
    <col min="16" max="16" width="13.7109375" customWidth="1"/>
  </cols>
  <sheetData>
    <row r="4" spans="1:11" ht="8.25" customHeight="1" x14ac:dyDescent="0.25"/>
    <row r="5" spans="1:11" ht="23.25" x14ac:dyDescent="0.35">
      <c r="A5" s="15" t="s">
        <v>95</v>
      </c>
      <c r="B5" s="15"/>
      <c r="C5" s="15"/>
      <c r="D5" s="15"/>
      <c r="E5" s="15"/>
      <c r="F5" s="15"/>
    </row>
    <row r="7" spans="1:11" x14ac:dyDescent="0.25">
      <c r="A7" s="139" t="s">
        <v>1</v>
      </c>
      <c r="B7" s="139"/>
      <c r="C7" s="139"/>
      <c r="D7" s="127" t="str">
        <f>'Zpráva o realizaci'!$B$8</f>
        <v>CZ.03.02.01/00/22_003/0004640</v>
      </c>
      <c r="E7" s="127"/>
      <c r="F7" s="127"/>
      <c r="G7" s="127"/>
      <c r="H7" s="127"/>
      <c r="I7" s="127"/>
      <c r="J7" s="127"/>
      <c r="K7" s="127"/>
    </row>
    <row r="8" spans="1:11" x14ac:dyDescent="0.25">
      <c r="A8" s="139" t="s">
        <v>2</v>
      </c>
      <c r="B8" s="139"/>
      <c r="C8" s="139"/>
      <c r="D8" s="129" t="str">
        <f>'Zpráva o realizaci'!$B$9</f>
        <v>Podpora sociálních služeb v Ústeckém kraji 6 (POSOSUK 6)</v>
      </c>
      <c r="E8" s="129"/>
      <c r="F8" s="129"/>
      <c r="G8" s="129"/>
      <c r="H8" s="129"/>
      <c r="I8" s="129"/>
      <c r="J8" s="129"/>
      <c r="K8" s="129"/>
    </row>
    <row r="9" spans="1:11" x14ac:dyDescent="0.25">
      <c r="A9" s="140" t="s">
        <v>7</v>
      </c>
      <c r="B9" s="140"/>
      <c r="C9" s="140"/>
      <c r="D9" s="128">
        <f>'Zpráva o realizaci'!$B$17</f>
        <v>0</v>
      </c>
      <c r="E9" s="128"/>
      <c r="F9" s="128"/>
      <c r="G9" s="128"/>
      <c r="H9" s="128"/>
      <c r="I9" s="128"/>
      <c r="J9" s="128"/>
      <c r="K9" s="128"/>
    </row>
    <row r="10" spans="1:11" x14ac:dyDescent="0.25">
      <c r="A10" s="139" t="s">
        <v>8</v>
      </c>
      <c r="B10" s="139"/>
      <c r="C10" s="139"/>
      <c r="D10" s="129">
        <f>'Zpráva o realizaci'!$B$18</f>
        <v>0</v>
      </c>
      <c r="E10" s="129"/>
      <c r="F10" s="129"/>
      <c r="G10" s="129"/>
      <c r="H10" s="129"/>
      <c r="I10" s="129"/>
      <c r="J10" s="129"/>
      <c r="K10" s="129"/>
    </row>
    <row r="11" spans="1:11" x14ac:dyDescent="0.25">
      <c r="A11" s="139" t="s">
        <v>57</v>
      </c>
      <c r="B11" s="139"/>
      <c r="C11" s="139"/>
      <c r="D11" s="129" t="str">
        <f>'Zpráva o realizaci'!$B$12</f>
        <v>25/SMLXXXX/SoPD/SV</v>
      </c>
      <c r="E11" s="129"/>
      <c r="F11" s="129"/>
      <c r="G11" s="129"/>
      <c r="H11" s="129"/>
      <c r="I11" s="129"/>
      <c r="J11" s="129"/>
      <c r="K11" s="129"/>
    </row>
    <row r="12" spans="1:11" x14ac:dyDescent="0.25">
      <c r="A12" s="139" t="s">
        <v>3</v>
      </c>
      <c r="B12" s="139"/>
      <c r="C12" s="139"/>
      <c r="D12" s="129">
        <f>'Zpráva o realizaci'!$B$10</f>
        <v>0</v>
      </c>
      <c r="E12" s="129"/>
      <c r="F12" s="129"/>
      <c r="G12" s="129"/>
      <c r="H12" s="129"/>
      <c r="I12" s="129"/>
      <c r="J12" s="129"/>
      <c r="K12" s="129"/>
    </row>
    <row r="13" spans="1:11" x14ac:dyDescent="0.25">
      <c r="A13" s="137" t="s">
        <v>58</v>
      </c>
      <c r="B13" s="138"/>
      <c r="C13" s="138"/>
      <c r="D13" s="128">
        <f>'Zpráva o realizaci'!$B$11</f>
        <v>0</v>
      </c>
      <c r="E13" s="128"/>
      <c r="F13" s="128"/>
      <c r="G13" s="128"/>
      <c r="H13" s="128"/>
      <c r="I13" s="128"/>
      <c r="J13" s="128"/>
      <c r="K13" s="128"/>
    </row>
    <row r="14" spans="1:11" x14ac:dyDescent="0.25">
      <c r="A14" s="139" t="s">
        <v>4</v>
      </c>
      <c r="B14" s="139"/>
      <c r="C14" s="139"/>
      <c r="D14" s="127" t="str">
        <f>'Zpráva o realizaci'!$B$14</f>
        <v>01.01.2025 - 30.06.2025</v>
      </c>
      <c r="E14" s="127"/>
      <c r="F14" s="127"/>
      <c r="G14" s="127"/>
      <c r="H14" s="127"/>
      <c r="I14" s="127"/>
      <c r="J14" s="127"/>
      <c r="K14" s="127"/>
    </row>
    <row r="15" spans="1:11" x14ac:dyDescent="0.25">
      <c r="A15" s="139" t="s">
        <v>59</v>
      </c>
      <c r="B15" s="139"/>
      <c r="C15" s="139"/>
      <c r="D15" s="129" t="str">
        <f>'Zpráva o realizaci'!$B$13</f>
        <v>1/25</v>
      </c>
      <c r="E15" s="129"/>
      <c r="F15" s="129"/>
      <c r="G15" s="129"/>
      <c r="H15" s="129"/>
      <c r="I15" s="129"/>
      <c r="J15" s="129"/>
      <c r="K15" s="129"/>
    </row>
    <row r="16" spans="1:11" x14ac:dyDescent="0.25">
      <c r="A16" s="12"/>
      <c r="B16" s="12"/>
      <c r="C16" s="12"/>
      <c r="D16" s="11"/>
      <c r="E16" s="11"/>
      <c r="F16" s="11"/>
    </row>
    <row r="17" spans="1:16" s="7" customFormat="1" ht="75" x14ac:dyDescent="0.25">
      <c r="A17" s="4"/>
      <c r="B17" s="4" t="s">
        <v>105</v>
      </c>
      <c r="C17" s="4" t="s">
        <v>78</v>
      </c>
      <c r="D17" s="4" t="s">
        <v>79</v>
      </c>
      <c r="E17" s="4" t="s">
        <v>80</v>
      </c>
      <c r="F17" s="4" t="s">
        <v>81</v>
      </c>
      <c r="G17" s="4" t="s">
        <v>82</v>
      </c>
      <c r="H17" s="4" t="s">
        <v>83</v>
      </c>
      <c r="I17" s="4" t="s">
        <v>84</v>
      </c>
      <c r="J17" s="4" t="s">
        <v>85</v>
      </c>
      <c r="K17" s="4" t="s">
        <v>86</v>
      </c>
      <c r="L17" s="4" t="s">
        <v>87</v>
      </c>
      <c r="M17" s="4" t="s">
        <v>88</v>
      </c>
      <c r="N17" s="4" t="s">
        <v>89</v>
      </c>
      <c r="O17" s="4" t="s">
        <v>90</v>
      </c>
      <c r="P17" s="4" t="s">
        <v>91</v>
      </c>
    </row>
    <row r="18" spans="1:16" x14ac:dyDescent="0.25">
      <c r="A18" s="3" t="s">
        <v>93</v>
      </c>
      <c r="B18" s="3" t="s">
        <v>121</v>
      </c>
      <c r="C18" s="3">
        <v>1</v>
      </c>
      <c r="D18" s="3">
        <v>2</v>
      </c>
      <c r="E18" s="3">
        <v>3</v>
      </c>
      <c r="F18" s="3">
        <v>4</v>
      </c>
      <c r="G18" s="3">
        <v>5</v>
      </c>
      <c r="H18" s="3">
        <v>6</v>
      </c>
      <c r="I18" s="3">
        <v>7</v>
      </c>
      <c r="J18" s="3">
        <v>8</v>
      </c>
      <c r="K18" s="3">
        <v>9</v>
      </c>
      <c r="L18" s="3">
        <v>10</v>
      </c>
      <c r="M18" s="3">
        <v>11</v>
      </c>
      <c r="N18" s="3">
        <v>12</v>
      </c>
      <c r="O18" s="3">
        <v>13</v>
      </c>
      <c r="P18" s="3">
        <v>15</v>
      </c>
    </row>
    <row r="19" spans="1:16" x14ac:dyDescent="0.25">
      <c r="A19" s="135" t="s">
        <v>68</v>
      </c>
      <c r="B19" s="136"/>
      <c r="C19" s="22">
        <f>SUM(C21:C27,C29:C36)</f>
        <v>0</v>
      </c>
      <c r="D19" s="22">
        <f t="shared" ref="D19:P19" si="0">SUM(D21:D27,D29:D36)</f>
        <v>0</v>
      </c>
      <c r="E19" s="22">
        <f t="shared" si="0"/>
        <v>0</v>
      </c>
      <c r="F19" s="22">
        <f t="shared" si="0"/>
        <v>0</v>
      </c>
      <c r="G19" s="22">
        <f t="shared" si="0"/>
        <v>0</v>
      </c>
      <c r="H19" s="22">
        <f t="shared" si="0"/>
        <v>0</v>
      </c>
      <c r="I19" s="22">
        <f t="shared" si="0"/>
        <v>0</v>
      </c>
      <c r="J19" s="22">
        <f t="shared" si="0"/>
        <v>0</v>
      </c>
      <c r="K19" s="22">
        <f t="shared" si="0"/>
        <v>0</v>
      </c>
      <c r="L19" s="22">
        <f t="shared" si="0"/>
        <v>0</v>
      </c>
      <c r="M19" s="22">
        <f t="shared" si="0"/>
        <v>0</v>
      </c>
      <c r="N19" s="80" t="e">
        <f t="shared" si="0"/>
        <v>#DIV/0!</v>
      </c>
      <c r="O19" s="80">
        <f t="shared" si="0"/>
        <v>0</v>
      </c>
      <c r="P19" s="80">
        <f t="shared" si="0"/>
        <v>0</v>
      </c>
    </row>
    <row r="20" spans="1:16" ht="24.75" x14ac:dyDescent="0.25">
      <c r="A20" s="13" t="s">
        <v>92</v>
      </c>
      <c r="B20" s="21" t="s">
        <v>118</v>
      </c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81"/>
      <c r="O20" s="81"/>
      <c r="P20" s="81"/>
    </row>
    <row r="21" spans="1:16" x14ac:dyDescent="0.25">
      <c r="A21" s="1">
        <f>'Souhrnná tabulka'!A20</f>
        <v>0</v>
      </c>
      <c r="B21" s="1">
        <f>'Souhrnná tabulka'!B20</f>
        <v>0</v>
      </c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82" t="e">
        <f>(D21/(C21))*100</f>
        <v>#DIV/0!</v>
      </c>
      <c r="O21" s="82">
        <f>IF((D21-(0.95*C21))&lt;0,0,(D21-(0.95*C21)))</f>
        <v>0</v>
      </c>
      <c r="P21" s="82">
        <f>(D21+E21+F21+G21+H21+I21+J21+K21+L21+M21)-C21</f>
        <v>0</v>
      </c>
    </row>
    <row r="22" spans="1:16" x14ac:dyDescent="0.25">
      <c r="A22" s="1">
        <f>'Souhrnná tabulka'!A21</f>
        <v>0</v>
      </c>
      <c r="B22" s="1">
        <f>'Souhrnná tabulka'!B21</f>
        <v>0</v>
      </c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82" t="e">
        <f t="shared" ref="N22:N36" si="1">(D22/(C22))*100</f>
        <v>#DIV/0!</v>
      </c>
      <c r="O22" s="82">
        <f t="shared" ref="O22:O27" si="2">IF((D22-(0.95*C22))&lt;0,0,(D22-(0.95*C22)))</f>
        <v>0</v>
      </c>
      <c r="P22" s="82">
        <f t="shared" ref="P22:P36" si="3">(D22+E22+F22+G22+H22+I22+J22+K22+L22+M22)-C22</f>
        <v>0</v>
      </c>
    </row>
    <row r="23" spans="1:16" x14ac:dyDescent="0.25">
      <c r="A23" s="1">
        <f>'Souhrnná tabulka'!A22</f>
        <v>0</v>
      </c>
      <c r="B23" s="1">
        <f>'Souhrnná tabulka'!B22</f>
        <v>0</v>
      </c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82" t="e">
        <f t="shared" si="1"/>
        <v>#DIV/0!</v>
      </c>
      <c r="O23" s="82">
        <f t="shared" si="2"/>
        <v>0</v>
      </c>
      <c r="P23" s="82">
        <f t="shared" si="3"/>
        <v>0</v>
      </c>
    </row>
    <row r="24" spans="1:16" x14ac:dyDescent="0.25">
      <c r="A24" s="1">
        <f>'Souhrnná tabulka'!A23</f>
        <v>0</v>
      </c>
      <c r="B24" s="1">
        <f>'Souhrnná tabulka'!B23</f>
        <v>0</v>
      </c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82" t="e">
        <f t="shared" si="1"/>
        <v>#DIV/0!</v>
      </c>
      <c r="O24" s="82">
        <f t="shared" si="2"/>
        <v>0</v>
      </c>
      <c r="P24" s="82">
        <f t="shared" si="3"/>
        <v>0</v>
      </c>
    </row>
    <row r="25" spans="1:16" x14ac:dyDescent="0.25">
      <c r="A25" s="1">
        <f>'Souhrnná tabulka'!A24</f>
        <v>0</v>
      </c>
      <c r="B25" s="1">
        <f>'Souhrnná tabulka'!B24</f>
        <v>0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82" t="e">
        <f t="shared" si="1"/>
        <v>#DIV/0!</v>
      </c>
      <c r="O25" s="82">
        <f t="shared" si="2"/>
        <v>0</v>
      </c>
      <c r="P25" s="82">
        <f t="shared" si="3"/>
        <v>0</v>
      </c>
    </row>
    <row r="26" spans="1:16" x14ac:dyDescent="0.25">
      <c r="A26" s="1">
        <f>'Souhrnná tabulka'!A25</f>
        <v>0</v>
      </c>
      <c r="B26" s="1">
        <f>'Souhrnná tabulka'!B25</f>
        <v>0</v>
      </c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82" t="e">
        <f t="shared" si="1"/>
        <v>#DIV/0!</v>
      </c>
      <c r="O26" s="82">
        <f t="shared" si="2"/>
        <v>0</v>
      </c>
      <c r="P26" s="82">
        <f t="shared" si="3"/>
        <v>0</v>
      </c>
    </row>
    <row r="27" spans="1:16" x14ac:dyDescent="0.25">
      <c r="A27" s="1">
        <f>'Souhrnná tabulka'!A26</f>
        <v>0</v>
      </c>
      <c r="B27" s="1">
        <f>'Souhrnná tabulka'!B26</f>
        <v>0</v>
      </c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82" t="e">
        <f t="shared" si="1"/>
        <v>#DIV/0!</v>
      </c>
      <c r="O27" s="82">
        <f t="shared" si="2"/>
        <v>0</v>
      </c>
      <c r="P27" s="82">
        <f t="shared" si="3"/>
        <v>0</v>
      </c>
    </row>
    <row r="28" spans="1:16" ht="24.75" x14ac:dyDescent="0.25">
      <c r="A28" s="13" t="s">
        <v>94</v>
      </c>
      <c r="B28" s="21" t="s">
        <v>118</v>
      </c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81"/>
      <c r="O28" s="81"/>
      <c r="P28" s="81"/>
    </row>
    <row r="29" spans="1:16" x14ac:dyDescent="0.25">
      <c r="A29" s="1">
        <f>'Souhrnná tabulka'!A28</f>
        <v>0</v>
      </c>
      <c r="B29" s="1">
        <f>'Souhrnná tabulka'!B28</f>
        <v>0</v>
      </c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82" t="e">
        <f t="shared" si="1"/>
        <v>#DIV/0!</v>
      </c>
      <c r="O29" s="82">
        <f>IF((D29-(0.92*C29))&lt;0,0,(D29-(0.92*C29)))</f>
        <v>0</v>
      </c>
      <c r="P29" s="82">
        <f t="shared" si="3"/>
        <v>0</v>
      </c>
    </row>
    <row r="30" spans="1:16" x14ac:dyDescent="0.25">
      <c r="A30" s="1">
        <f>'Souhrnná tabulka'!A29</f>
        <v>0</v>
      </c>
      <c r="B30" s="1">
        <f>'Souhrnná tabulka'!B29</f>
        <v>0</v>
      </c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82" t="e">
        <f t="shared" si="1"/>
        <v>#DIV/0!</v>
      </c>
      <c r="O30" s="82">
        <f t="shared" ref="O30:O36" si="4">IF((D30-(0.92*C30))&lt;0,0,(D30-(0.92*C30)))</f>
        <v>0</v>
      </c>
      <c r="P30" s="82">
        <f t="shared" si="3"/>
        <v>0</v>
      </c>
    </row>
    <row r="31" spans="1:16" x14ac:dyDescent="0.25">
      <c r="A31" s="1">
        <f>'Souhrnná tabulka'!A30</f>
        <v>0</v>
      </c>
      <c r="B31" s="1">
        <f>'Souhrnná tabulka'!B30</f>
        <v>0</v>
      </c>
      <c r="C31" s="58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82" t="e">
        <f t="shared" si="1"/>
        <v>#DIV/0!</v>
      </c>
      <c r="O31" s="82">
        <f t="shared" si="4"/>
        <v>0</v>
      </c>
      <c r="P31" s="82">
        <f t="shared" si="3"/>
        <v>0</v>
      </c>
    </row>
    <row r="32" spans="1:16" x14ac:dyDescent="0.25">
      <c r="A32" s="1">
        <f>'Souhrnná tabulka'!A31</f>
        <v>0</v>
      </c>
      <c r="B32" s="1">
        <f>'Souhrnná tabulka'!B31</f>
        <v>0</v>
      </c>
      <c r="C32" s="58"/>
      <c r="D32" s="58"/>
      <c r="E32" s="58"/>
      <c r="F32" s="58"/>
      <c r="G32" s="58"/>
      <c r="H32" s="58"/>
      <c r="I32" s="58"/>
      <c r="J32" s="58"/>
      <c r="K32" s="58"/>
      <c r="L32" s="58"/>
      <c r="M32" s="58"/>
      <c r="N32" s="82" t="e">
        <f t="shared" si="1"/>
        <v>#DIV/0!</v>
      </c>
      <c r="O32" s="82">
        <f t="shared" si="4"/>
        <v>0</v>
      </c>
      <c r="P32" s="82">
        <f t="shared" si="3"/>
        <v>0</v>
      </c>
    </row>
    <row r="33" spans="1:18" x14ac:dyDescent="0.25">
      <c r="A33" s="1">
        <f>'Souhrnná tabulka'!A32</f>
        <v>0</v>
      </c>
      <c r="B33" s="1">
        <f>'Souhrnná tabulka'!B32</f>
        <v>0</v>
      </c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82" t="e">
        <f t="shared" si="1"/>
        <v>#DIV/0!</v>
      </c>
      <c r="O33" s="82">
        <f t="shared" si="4"/>
        <v>0</v>
      </c>
      <c r="P33" s="82">
        <f t="shared" si="3"/>
        <v>0</v>
      </c>
    </row>
    <row r="34" spans="1:18" x14ac:dyDescent="0.25">
      <c r="A34" s="1">
        <f>'Souhrnná tabulka'!A33</f>
        <v>0</v>
      </c>
      <c r="B34" s="1">
        <f>'Souhrnná tabulka'!B33</f>
        <v>0</v>
      </c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82" t="e">
        <f t="shared" si="1"/>
        <v>#DIV/0!</v>
      </c>
      <c r="O34" s="82">
        <f t="shared" si="4"/>
        <v>0</v>
      </c>
      <c r="P34" s="82">
        <f t="shared" si="3"/>
        <v>0</v>
      </c>
    </row>
    <row r="35" spans="1:18" x14ac:dyDescent="0.25">
      <c r="A35" s="1">
        <f>'Souhrnná tabulka'!A34</f>
        <v>0</v>
      </c>
      <c r="B35" s="1">
        <f>'Souhrnná tabulka'!B34</f>
        <v>0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82" t="e">
        <f t="shared" si="1"/>
        <v>#DIV/0!</v>
      </c>
      <c r="O35" s="82">
        <f t="shared" si="4"/>
        <v>0</v>
      </c>
      <c r="P35" s="82">
        <f t="shared" si="3"/>
        <v>0</v>
      </c>
    </row>
    <row r="36" spans="1:18" x14ac:dyDescent="0.25">
      <c r="A36" s="1">
        <f>'Souhrnná tabulka'!A35</f>
        <v>0</v>
      </c>
      <c r="B36" s="1">
        <f>'Souhrnná tabulka'!B35</f>
        <v>0</v>
      </c>
      <c r="C36" s="58"/>
      <c r="D36" s="58"/>
      <c r="E36" s="58"/>
      <c r="F36" s="58"/>
      <c r="G36" s="58"/>
      <c r="H36" s="58"/>
      <c r="I36" s="58"/>
      <c r="J36" s="58"/>
      <c r="K36" s="58"/>
      <c r="L36" s="58"/>
      <c r="M36" s="58"/>
      <c r="N36" s="82" t="e">
        <f t="shared" si="1"/>
        <v>#DIV/0!</v>
      </c>
      <c r="O36" s="82">
        <f t="shared" si="4"/>
        <v>0</v>
      </c>
      <c r="P36" s="82">
        <f t="shared" si="3"/>
        <v>0</v>
      </c>
    </row>
    <row r="38" spans="1:18" x14ac:dyDescent="0.25">
      <c r="A38" s="5" t="s">
        <v>71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</row>
    <row r="39" spans="1:18" x14ac:dyDescent="0.25">
      <c r="A39" s="6" t="s">
        <v>96</v>
      </c>
      <c r="B39" s="6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</row>
    <row r="40" spans="1:18" x14ac:dyDescent="0.25">
      <c r="A40" s="6" t="s">
        <v>97</v>
      </c>
      <c r="B40" s="6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</row>
    <row r="41" spans="1:18" x14ac:dyDescent="0.25">
      <c r="A41" s="6" t="s">
        <v>98</v>
      </c>
      <c r="B41" s="6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</row>
    <row r="42" spans="1:18" x14ac:dyDescent="0.25">
      <c r="A42" s="6" t="s">
        <v>99</v>
      </c>
      <c r="B42" s="6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</row>
    <row r="43" spans="1:18" x14ac:dyDescent="0.25">
      <c r="A43" s="6" t="s">
        <v>100</v>
      </c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</row>
    <row r="44" spans="1:18" x14ac:dyDescent="0.25">
      <c r="A44" s="6" t="s">
        <v>101</v>
      </c>
      <c r="B44" s="6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</row>
    <row r="46" spans="1:18" ht="57.6" customHeight="1" x14ac:dyDescent="0.25">
      <c r="A46" s="132" t="s">
        <v>20</v>
      </c>
      <c r="B46" s="133"/>
      <c r="C46" s="133"/>
      <c r="D46" s="134"/>
      <c r="E46" s="131"/>
      <c r="F46" s="131"/>
      <c r="G46" s="131"/>
      <c r="H46" s="131"/>
      <c r="I46" s="131"/>
      <c r="J46" s="131"/>
      <c r="K46" s="131"/>
      <c r="L46" s="131"/>
      <c r="M46" s="131"/>
      <c r="N46" s="131"/>
      <c r="O46" s="131"/>
      <c r="P46" s="131"/>
    </row>
    <row r="47" spans="1:18" ht="33.6" customHeight="1" x14ac:dyDescent="0.25">
      <c r="A47" s="97" t="s">
        <v>21</v>
      </c>
      <c r="B47" s="130"/>
      <c r="C47" s="130"/>
      <c r="D47" s="98"/>
      <c r="E47" s="131"/>
      <c r="F47" s="131"/>
      <c r="G47" s="131"/>
      <c r="H47" s="131"/>
      <c r="I47" s="131"/>
      <c r="J47" s="131"/>
      <c r="K47" s="131"/>
      <c r="L47" s="131"/>
      <c r="M47" s="131"/>
      <c r="N47" s="131"/>
      <c r="O47" s="131"/>
      <c r="P47" s="131"/>
    </row>
    <row r="48" spans="1:18" ht="42" customHeight="1" x14ac:dyDescent="0.25">
      <c r="A48" s="97" t="s">
        <v>22</v>
      </c>
      <c r="B48" s="130"/>
      <c r="C48" s="130"/>
      <c r="D48" s="98"/>
      <c r="E48" s="131"/>
      <c r="F48" s="131"/>
      <c r="G48" s="131"/>
      <c r="H48" s="131"/>
      <c r="I48" s="131"/>
      <c r="J48" s="131"/>
      <c r="K48" s="131"/>
      <c r="L48" s="131"/>
      <c r="M48" s="131"/>
      <c r="N48" s="131"/>
      <c r="O48" s="131"/>
      <c r="P48" s="131"/>
    </row>
  </sheetData>
  <sheetProtection algorithmName="SHA-512" hashValue="mr1XbOiLv4QOiaNarg1nRhQnUmss63eR5YzQerXLUPMvYe0hLNadBkrkG97mga5a5lfqIbIi8c0zWPJq+gEcAg==" saltValue="y2YLdR0bplHWP8EMRCCC9Q==" spinCount="100000" sheet="1" objects="1" scenarios="1" formatCells="0" formatColumns="0" selectLockedCells="1"/>
  <mergeCells count="25">
    <mergeCell ref="A10:C10"/>
    <mergeCell ref="A11:C11"/>
    <mergeCell ref="A12:C12"/>
    <mergeCell ref="D10:K10"/>
    <mergeCell ref="D11:K11"/>
    <mergeCell ref="D12:K12"/>
    <mergeCell ref="A7:C7"/>
    <mergeCell ref="A8:C8"/>
    <mergeCell ref="A9:C9"/>
    <mergeCell ref="D7:K7"/>
    <mergeCell ref="D8:K8"/>
    <mergeCell ref="D9:K9"/>
    <mergeCell ref="D14:K14"/>
    <mergeCell ref="D13:K13"/>
    <mergeCell ref="D15:K15"/>
    <mergeCell ref="A48:D48"/>
    <mergeCell ref="E48:P48"/>
    <mergeCell ref="A46:D46"/>
    <mergeCell ref="A47:D47"/>
    <mergeCell ref="E46:P46"/>
    <mergeCell ref="E47:P47"/>
    <mergeCell ref="A19:B19"/>
    <mergeCell ref="A13:C13"/>
    <mergeCell ref="A14:C14"/>
    <mergeCell ref="A15:C15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5:Q47"/>
  <sheetViews>
    <sheetView topLeftCell="A4" zoomScale="81" zoomScaleNormal="81" workbookViewId="0">
      <selection activeCell="B33" sqref="B33"/>
    </sheetView>
  </sheetViews>
  <sheetFormatPr defaultRowHeight="15" x14ac:dyDescent="0.25"/>
  <cols>
    <col min="1" max="1" width="22.28515625" customWidth="1"/>
    <col min="2" max="2" width="12.5703125" customWidth="1"/>
    <col min="3" max="3" width="16.42578125" customWidth="1"/>
    <col min="4" max="4" width="14.85546875" customWidth="1"/>
    <col min="5" max="5" width="11.85546875" customWidth="1"/>
    <col min="6" max="6" width="14.28515625" customWidth="1"/>
    <col min="7" max="7" width="20.85546875" customWidth="1"/>
    <col min="8" max="8" width="15.28515625" customWidth="1"/>
    <col min="9" max="9" width="17.7109375" customWidth="1"/>
    <col min="10" max="10" width="18.28515625" customWidth="1"/>
    <col min="11" max="11" width="18.7109375" customWidth="1"/>
    <col min="12" max="12" width="16.42578125" customWidth="1"/>
    <col min="13" max="13" width="15.85546875" customWidth="1"/>
    <col min="14" max="14" width="13.5703125" customWidth="1"/>
  </cols>
  <sheetData>
    <row r="5" spans="1:10" ht="23.25" x14ac:dyDescent="0.35">
      <c r="A5" s="15" t="s">
        <v>102</v>
      </c>
      <c r="B5" s="15"/>
      <c r="C5" s="15"/>
      <c r="D5" s="15"/>
      <c r="E5" s="15"/>
    </row>
    <row r="7" spans="1:10" x14ac:dyDescent="0.25">
      <c r="A7" s="139" t="s">
        <v>1</v>
      </c>
      <c r="B7" s="139"/>
      <c r="C7" s="127" t="str">
        <f>'Zpráva o realizaci'!$B$8</f>
        <v>CZ.03.02.01/00/22_003/0004640</v>
      </c>
      <c r="D7" s="127"/>
      <c r="E7" s="127"/>
      <c r="F7" s="127"/>
      <c r="G7" s="127"/>
      <c r="H7" s="127"/>
      <c r="I7" s="127"/>
      <c r="J7" s="127"/>
    </row>
    <row r="8" spans="1:10" x14ac:dyDescent="0.25">
      <c r="A8" s="139" t="s">
        <v>2</v>
      </c>
      <c r="B8" s="139"/>
      <c r="C8" s="129" t="str">
        <f>'Zpráva o realizaci'!$B$9</f>
        <v>Podpora sociálních služeb v Ústeckém kraji 6 (POSOSUK 6)</v>
      </c>
      <c r="D8" s="129"/>
      <c r="E8" s="129"/>
      <c r="F8" s="129"/>
      <c r="G8" s="129"/>
      <c r="H8" s="129"/>
      <c r="I8" s="129"/>
      <c r="J8" s="129"/>
    </row>
    <row r="9" spans="1:10" x14ac:dyDescent="0.25">
      <c r="A9" s="140" t="s">
        <v>7</v>
      </c>
      <c r="B9" s="140"/>
      <c r="C9" s="128">
        <f>'Zpráva o realizaci'!$B$17</f>
        <v>0</v>
      </c>
      <c r="D9" s="128"/>
      <c r="E9" s="128"/>
      <c r="F9" s="128"/>
      <c r="G9" s="128"/>
      <c r="H9" s="128"/>
      <c r="I9" s="128"/>
      <c r="J9" s="128"/>
    </row>
    <row r="10" spans="1:10" x14ac:dyDescent="0.25">
      <c r="A10" s="139" t="s">
        <v>8</v>
      </c>
      <c r="B10" s="139"/>
      <c r="C10" s="129">
        <f>'Zpráva o realizaci'!$B$18</f>
        <v>0</v>
      </c>
      <c r="D10" s="129"/>
      <c r="E10" s="129"/>
      <c r="F10" s="129"/>
      <c r="G10" s="129"/>
      <c r="H10" s="129"/>
      <c r="I10" s="129"/>
      <c r="J10" s="129"/>
    </row>
    <row r="11" spans="1:10" x14ac:dyDescent="0.25">
      <c r="A11" s="139" t="s">
        <v>57</v>
      </c>
      <c r="B11" s="139"/>
      <c r="C11" s="129" t="str">
        <f>'Zpráva o realizaci'!$B$12</f>
        <v>25/SMLXXXX/SoPD/SV</v>
      </c>
      <c r="D11" s="129"/>
      <c r="E11" s="129"/>
      <c r="F11" s="129"/>
      <c r="G11" s="129"/>
      <c r="H11" s="129"/>
      <c r="I11" s="129"/>
      <c r="J11" s="129"/>
    </row>
    <row r="12" spans="1:10" x14ac:dyDescent="0.25">
      <c r="A12" s="139" t="s">
        <v>3</v>
      </c>
      <c r="B12" s="139"/>
      <c r="C12" s="129">
        <f>'Zpráva o realizaci'!$B$10</f>
        <v>0</v>
      </c>
      <c r="D12" s="129"/>
      <c r="E12" s="129"/>
      <c r="F12" s="129"/>
      <c r="G12" s="129"/>
      <c r="H12" s="129"/>
      <c r="I12" s="129"/>
      <c r="J12" s="129"/>
    </row>
    <row r="13" spans="1:10" x14ac:dyDescent="0.25">
      <c r="A13" s="137" t="s">
        <v>58</v>
      </c>
      <c r="B13" s="138"/>
      <c r="C13" s="128">
        <f>'Zpráva o realizaci'!$B$11</f>
        <v>0</v>
      </c>
      <c r="D13" s="128"/>
      <c r="E13" s="128"/>
      <c r="F13" s="128"/>
      <c r="G13" s="128"/>
      <c r="H13" s="128"/>
      <c r="I13" s="128"/>
      <c r="J13" s="128"/>
    </row>
    <row r="14" spans="1:10" x14ac:dyDescent="0.25">
      <c r="A14" s="139" t="s">
        <v>4</v>
      </c>
      <c r="B14" s="139"/>
      <c r="C14" s="127" t="str">
        <f>'Zpráva o realizaci'!$B$14</f>
        <v>01.01.2025 - 30.06.2025</v>
      </c>
      <c r="D14" s="127"/>
      <c r="E14" s="127"/>
      <c r="F14" s="127"/>
      <c r="G14" s="127"/>
      <c r="H14" s="127"/>
      <c r="I14" s="127"/>
      <c r="J14" s="127"/>
    </row>
    <row r="15" spans="1:10" x14ac:dyDescent="0.25">
      <c r="A15" s="139" t="s">
        <v>59</v>
      </c>
      <c r="B15" s="139"/>
      <c r="C15" s="129" t="str">
        <f>'Zpráva o realizaci'!$B$13</f>
        <v>1/25</v>
      </c>
      <c r="D15" s="129"/>
      <c r="E15" s="129"/>
      <c r="F15" s="129"/>
      <c r="G15" s="129"/>
      <c r="H15" s="129"/>
      <c r="I15" s="129"/>
      <c r="J15" s="129"/>
    </row>
    <row r="17" spans="1:14" x14ac:dyDescent="0.25">
      <c r="A17" s="141" t="s">
        <v>33</v>
      </c>
      <c r="B17" s="141" t="s">
        <v>34</v>
      </c>
      <c r="C17" s="141" t="s">
        <v>35</v>
      </c>
      <c r="D17" s="141" t="s">
        <v>36</v>
      </c>
      <c r="E17" s="141" t="s">
        <v>37</v>
      </c>
      <c r="F17" s="2" t="s">
        <v>38</v>
      </c>
      <c r="G17" s="2" t="s">
        <v>39</v>
      </c>
      <c r="H17" s="2" t="s">
        <v>40</v>
      </c>
      <c r="I17" s="2" t="s">
        <v>41</v>
      </c>
      <c r="J17" s="2" t="s">
        <v>42</v>
      </c>
      <c r="K17" s="141" t="s">
        <v>43</v>
      </c>
      <c r="L17" s="141" t="s">
        <v>44</v>
      </c>
      <c r="M17" s="141" t="s">
        <v>45</v>
      </c>
      <c r="N17" s="141" t="s">
        <v>46</v>
      </c>
    </row>
    <row r="18" spans="1:14" x14ac:dyDescent="0.25">
      <c r="A18" s="141"/>
      <c r="B18" s="141"/>
      <c r="C18" s="141"/>
      <c r="D18" s="141"/>
      <c r="E18" s="141"/>
      <c r="F18" s="142" t="s">
        <v>103</v>
      </c>
      <c r="G18" s="142"/>
      <c r="H18" s="142"/>
      <c r="I18" s="142"/>
      <c r="J18" s="142"/>
      <c r="K18" s="141"/>
      <c r="L18" s="141"/>
      <c r="M18" s="141"/>
      <c r="N18" s="141"/>
    </row>
    <row r="19" spans="1:14" ht="96" customHeight="1" x14ac:dyDescent="0.25">
      <c r="A19" s="4" t="s">
        <v>104</v>
      </c>
      <c r="B19" s="4" t="s">
        <v>105</v>
      </c>
      <c r="C19" s="4" t="s">
        <v>106</v>
      </c>
      <c r="D19" s="4" t="s">
        <v>107</v>
      </c>
      <c r="E19" s="4" t="s">
        <v>108</v>
      </c>
      <c r="F19" s="4" t="s">
        <v>109</v>
      </c>
      <c r="G19" s="4" t="s">
        <v>110</v>
      </c>
      <c r="H19" s="4" t="s">
        <v>111</v>
      </c>
      <c r="I19" s="4" t="s">
        <v>112</v>
      </c>
      <c r="J19" s="4" t="s">
        <v>113</v>
      </c>
      <c r="K19" s="4" t="s">
        <v>114</v>
      </c>
      <c r="L19" s="4" t="s">
        <v>115</v>
      </c>
      <c r="M19" s="4" t="s">
        <v>116</v>
      </c>
      <c r="N19" s="4" t="s">
        <v>117</v>
      </c>
    </row>
    <row r="20" spans="1:14" ht="24.75" x14ac:dyDescent="0.25">
      <c r="A20" s="13" t="s">
        <v>122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5">
      <c r="A21" s="1">
        <f>'Souhrnná tabulka'!A20</f>
        <v>0</v>
      </c>
      <c r="B21" s="57"/>
      <c r="C21" s="58"/>
      <c r="D21" s="16">
        <f>E21-H21-I21-J21</f>
        <v>0</v>
      </c>
      <c r="E21" s="83">
        <f>'Zdroje financování-k roční ZoR'!C21</f>
        <v>0</v>
      </c>
      <c r="F21" s="83">
        <f>G21+H21+I21+J21</f>
        <v>0</v>
      </c>
      <c r="G21" s="83">
        <f>'Zdroje financování-k roční ZoR'!D21+'Zdroje financování-k roční ZoR'!G21+'Zdroje financování-k roční ZoR'!H21+'Zdroje financování-k roční ZoR'!I21+'Zdroje financování-k roční ZoR'!J21+'Zdroje financování-k roční ZoR'!K21+'Zdroje financování-k roční ZoR'!L21</f>
        <v>0</v>
      </c>
      <c r="H21" s="83">
        <f>'Zdroje financování-k roční ZoR'!E21</f>
        <v>0</v>
      </c>
      <c r="I21" s="83">
        <f>'Zdroje financování-k roční ZoR'!F21</f>
        <v>0</v>
      </c>
      <c r="J21" s="83">
        <f>'Zdroje financování-k roční ZoR'!M21</f>
        <v>0</v>
      </c>
      <c r="K21" s="2" t="str">
        <f>IF(G21&lt;=C21,"ANO","NE")</f>
        <v>ANO</v>
      </c>
      <c r="L21" s="17">
        <f>F21-E21</f>
        <v>0</v>
      </c>
      <c r="M21" s="18">
        <f>IF(L21&gt;0,D21*0.1,0)</f>
        <v>0</v>
      </c>
      <c r="N21" s="18">
        <f>IF(L21&gt;0,L21,0)</f>
        <v>0</v>
      </c>
    </row>
    <row r="22" spans="1:14" x14ac:dyDescent="0.25">
      <c r="A22" s="1">
        <f>'Souhrnná tabulka'!A21</f>
        <v>0</v>
      </c>
      <c r="B22" s="57"/>
      <c r="C22" s="58"/>
      <c r="D22" s="16">
        <f t="shared" ref="D22:D35" si="0">E22-H22-I22-J22</f>
        <v>0</v>
      </c>
      <c r="E22" s="83">
        <f>'Zdroje financování-k roční ZoR'!C22</f>
        <v>0</v>
      </c>
      <c r="F22" s="83">
        <f t="shared" ref="F22:F35" si="1">G22+H22+I22+J22</f>
        <v>0</v>
      </c>
      <c r="G22" s="83">
        <f>'Zdroje financování-k roční ZoR'!D22+'Zdroje financování-k roční ZoR'!G22+'Zdroje financování-k roční ZoR'!H22+'Zdroje financování-k roční ZoR'!I22+'Zdroje financování-k roční ZoR'!J22+'Zdroje financování-k roční ZoR'!K22+'Zdroje financování-k roční ZoR'!L22</f>
        <v>0</v>
      </c>
      <c r="H22" s="83">
        <f>'Zdroje financování-k roční ZoR'!E22</f>
        <v>0</v>
      </c>
      <c r="I22" s="83">
        <f>'Zdroje financování-k roční ZoR'!F22</f>
        <v>0</v>
      </c>
      <c r="J22" s="83">
        <f>'Zdroje financování-k roční ZoR'!M22</f>
        <v>0</v>
      </c>
      <c r="K22" s="2" t="str">
        <f t="shared" ref="K22:K35" si="2">IF(G22&lt;=C22,"ANO","NE")</f>
        <v>ANO</v>
      </c>
      <c r="L22" s="17">
        <f t="shared" ref="L22:L35" si="3">F22-E22</f>
        <v>0</v>
      </c>
      <c r="M22" s="18">
        <f t="shared" ref="M22:M35" si="4">IF(L22&gt;0,D22*0.1,0)</f>
        <v>0</v>
      </c>
      <c r="N22" s="18">
        <f t="shared" ref="N22:N35" si="5">IF(L22&gt;0,L22,0)</f>
        <v>0</v>
      </c>
    </row>
    <row r="23" spans="1:14" x14ac:dyDescent="0.25">
      <c r="A23" s="1">
        <f>'Souhrnná tabulka'!A22</f>
        <v>0</v>
      </c>
      <c r="B23" s="57"/>
      <c r="C23" s="58"/>
      <c r="D23" s="16">
        <f t="shared" si="0"/>
        <v>0</v>
      </c>
      <c r="E23" s="83">
        <f>'Zdroje financování-k roční ZoR'!C23</f>
        <v>0</v>
      </c>
      <c r="F23" s="83">
        <f t="shared" si="1"/>
        <v>0</v>
      </c>
      <c r="G23" s="83">
        <f>'Zdroje financování-k roční ZoR'!D23+'Zdroje financování-k roční ZoR'!G23+'Zdroje financování-k roční ZoR'!H23+'Zdroje financování-k roční ZoR'!I23+'Zdroje financování-k roční ZoR'!J23+'Zdroje financování-k roční ZoR'!K23+'Zdroje financování-k roční ZoR'!L23</f>
        <v>0</v>
      </c>
      <c r="H23" s="83">
        <f>'Zdroje financování-k roční ZoR'!E23</f>
        <v>0</v>
      </c>
      <c r="I23" s="83">
        <f>'Zdroje financování-k roční ZoR'!F23</f>
        <v>0</v>
      </c>
      <c r="J23" s="83">
        <f>'Zdroje financování-k roční ZoR'!M23</f>
        <v>0</v>
      </c>
      <c r="K23" s="2" t="str">
        <f t="shared" si="2"/>
        <v>ANO</v>
      </c>
      <c r="L23" s="17">
        <f t="shared" si="3"/>
        <v>0</v>
      </c>
      <c r="M23" s="18">
        <f t="shared" si="4"/>
        <v>0</v>
      </c>
      <c r="N23" s="18">
        <f t="shared" si="5"/>
        <v>0</v>
      </c>
    </row>
    <row r="24" spans="1:14" x14ac:dyDescent="0.25">
      <c r="A24" s="1">
        <f>'Souhrnná tabulka'!A23</f>
        <v>0</v>
      </c>
      <c r="B24" s="57"/>
      <c r="C24" s="58"/>
      <c r="D24" s="16">
        <f t="shared" si="0"/>
        <v>0</v>
      </c>
      <c r="E24" s="83">
        <f>'Zdroje financování-k roční ZoR'!C24</f>
        <v>0</v>
      </c>
      <c r="F24" s="83">
        <f t="shared" si="1"/>
        <v>0</v>
      </c>
      <c r="G24" s="83">
        <f>'Zdroje financování-k roční ZoR'!D24+'Zdroje financování-k roční ZoR'!G24+'Zdroje financování-k roční ZoR'!H24+'Zdroje financování-k roční ZoR'!I24+'Zdroje financování-k roční ZoR'!J24+'Zdroje financování-k roční ZoR'!K24+'Zdroje financování-k roční ZoR'!L24</f>
        <v>0</v>
      </c>
      <c r="H24" s="83">
        <f>'Zdroje financování-k roční ZoR'!E24</f>
        <v>0</v>
      </c>
      <c r="I24" s="83">
        <f>'Zdroje financování-k roční ZoR'!F24</f>
        <v>0</v>
      </c>
      <c r="J24" s="83">
        <f>'Zdroje financování-k roční ZoR'!M24</f>
        <v>0</v>
      </c>
      <c r="K24" s="2" t="str">
        <f t="shared" si="2"/>
        <v>ANO</v>
      </c>
      <c r="L24" s="17">
        <f t="shared" si="3"/>
        <v>0</v>
      </c>
      <c r="M24" s="18">
        <f t="shared" si="4"/>
        <v>0</v>
      </c>
      <c r="N24" s="18">
        <f t="shared" si="5"/>
        <v>0</v>
      </c>
    </row>
    <row r="25" spans="1:14" x14ac:dyDescent="0.25">
      <c r="A25" s="1">
        <f>'Souhrnná tabulka'!A24</f>
        <v>0</v>
      </c>
      <c r="B25" s="57"/>
      <c r="C25" s="58"/>
      <c r="D25" s="16">
        <f t="shared" si="0"/>
        <v>0</v>
      </c>
      <c r="E25" s="83">
        <f>'Zdroje financování-k roční ZoR'!C25</f>
        <v>0</v>
      </c>
      <c r="F25" s="83">
        <f t="shared" si="1"/>
        <v>0</v>
      </c>
      <c r="G25" s="83">
        <f>'Zdroje financování-k roční ZoR'!D25+'Zdroje financování-k roční ZoR'!G25+'Zdroje financování-k roční ZoR'!H25+'Zdroje financování-k roční ZoR'!I25+'Zdroje financování-k roční ZoR'!J25+'Zdroje financování-k roční ZoR'!K25+'Zdroje financování-k roční ZoR'!L25</f>
        <v>0</v>
      </c>
      <c r="H25" s="83">
        <f>'Zdroje financování-k roční ZoR'!E25</f>
        <v>0</v>
      </c>
      <c r="I25" s="83">
        <f>'Zdroje financování-k roční ZoR'!F25</f>
        <v>0</v>
      </c>
      <c r="J25" s="83">
        <f>'Zdroje financování-k roční ZoR'!M25</f>
        <v>0</v>
      </c>
      <c r="K25" s="2" t="str">
        <f t="shared" si="2"/>
        <v>ANO</v>
      </c>
      <c r="L25" s="17">
        <f t="shared" si="3"/>
        <v>0</v>
      </c>
      <c r="M25" s="18">
        <f t="shared" si="4"/>
        <v>0</v>
      </c>
      <c r="N25" s="18">
        <f t="shared" si="5"/>
        <v>0</v>
      </c>
    </row>
    <row r="26" spans="1:14" x14ac:dyDescent="0.25">
      <c r="A26" s="1">
        <f>'Souhrnná tabulka'!A25</f>
        <v>0</v>
      </c>
      <c r="B26" s="57"/>
      <c r="C26" s="58"/>
      <c r="D26" s="16">
        <f t="shared" si="0"/>
        <v>0</v>
      </c>
      <c r="E26" s="83">
        <f>'Zdroje financování-k roční ZoR'!C26</f>
        <v>0</v>
      </c>
      <c r="F26" s="83">
        <f t="shared" si="1"/>
        <v>0</v>
      </c>
      <c r="G26" s="83">
        <f>'Zdroje financování-k roční ZoR'!D26+'Zdroje financování-k roční ZoR'!G26+'Zdroje financování-k roční ZoR'!H26+'Zdroje financování-k roční ZoR'!I26+'Zdroje financování-k roční ZoR'!J26+'Zdroje financování-k roční ZoR'!K26+'Zdroje financování-k roční ZoR'!L26</f>
        <v>0</v>
      </c>
      <c r="H26" s="83">
        <f>'Zdroje financování-k roční ZoR'!E26</f>
        <v>0</v>
      </c>
      <c r="I26" s="83">
        <f>'Zdroje financování-k roční ZoR'!F26</f>
        <v>0</v>
      </c>
      <c r="J26" s="83">
        <f>'Zdroje financování-k roční ZoR'!M26</f>
        <v>0</v>
      </c>
      <c r="K26" s="2" t="str">
        <f t="shared" si="2"/>
        <v>ANO</v>
      </c>
      <c r="L26" s="17">
        <f t="shared" si="3"/>
        <v>0</v>
      </c>
      <c r="M26" s="18">
        <f t="shared" si="4"/>
        <v>0</v>
      </c>
      <c r="N26" s="18">
        <f t="shared" si="5"/>
        <v>0</v>
      </c>
    </row>
    <row r="27" spans="1:14" x14ac:dyDescent="0.25">
      <c r="A27" s="1">
        <f>'Souhrnná tabulka'!A26</f>
        <v>0</v>
      </c>
      <c r="B27" s="57"/>
      <c r="C27" s="58"/>
      <c r="D27" s="16">
        <f t="shared" si="0"/>
        <v>0</v>
      </c>
      <c r="E27" s="83">
        <f>'Zdroje financování-k roční ZoR'!C27</f>
        <v>0</v>
      </c>
      <c r="F27" s="83">
        <f t="shared" si="1"/>
        <v>0</v>
      </c>
      <c r="G27" s="83">
        <f>'Zdroje financování-k roční ZoR'!D27+'Zdroje financování-k roční ZoR'!G27+'Zdroje financování-k roční ZoR'!H27+'Zdroje financování-k roční ZoR'!I27+'Zdroje financování-k roční ZoR'!J27+'Zdroje financování-k roční ZoR'!K27+'Zdroje financování-k roční ZoR'!L27</f>
        <v>0</v>
      </c>
      <c r="H27" s="83">
        <f>'Zdroje financování-k roční ZoR'!E27</f>
        <v>0</v>
      </c>
      <c r="I27" s="83">
        <f>'Zdroje financování-k roční ZoR'!F27</f>
        <v>0</v>
      </c>
      <c r="J27" s="83">
        <f>'Zdroje financování-k roční ZoR'!M27</f>
        <v>0</v>
      </c>
      <c r="K27" s="2" t="str">
        <f t="shared" si="2"/>
        <v>ANO</v>
      </c>
      <c r="L27" s="17">
        <f t="shared" si="3"/>
        <v>0</v>
      </c>
      <c r="M27" s="18">
        <f t="shared" si="4"/>
        <v>0</v>
      </c>
      <c r="N27" s="18">
        <f t="shared" si="5"/>
        <v>0</v>
      </c>
    </row>
    <row r="28" spans="1:14" ht="24.75" x14ac:dyDescent="0.25">
      <c r="A28" s="13" t="s">
        <v>123</v>
      </c>
      <c r="B28" s="8"/>
      <c r="C28" s="23"/>
      <c r="D28" s="8"/>
      <c r="E28" s="84"/>
      <c r="F28" s="84"/>
      <c r="G28" s="84"/>
      <c r="H28" s="84"/>
      <c r="I28" s="84"/>
      <c r="J28" s="84"/>
      <c r="K28" s="8"/>
      <c r="L28" s="19"/>
      <c r="M28" s="20"/>
      <c r="N28" s="8"/>
    </row>
    <row r="29" spans="1:14" x14ac:dyDescent="0.25">
      <c r="A29" s="1">
        <f>'Souhrnná tabulka'!A28</f>
        <v>0</v>
      </c>
      <c r="B29" s="57"/>
      <c r="C29" s="58"/>
      <c r="D29" s="16">
        <f t="shared" si="0"/>
        <v>0</v>
      </c>
      <c r="E29" s="83">
        <f>'Zdroje financování-k roční ZoR'!C29</f>
        <v>0</v>
      </c>
      <c r="F29" s="83">
        <f t="shared" si="1"/>
        <v>0</v>
      </c>
      <c r="G29" s="83">
        <f>'Zdroje financování-k roční ZoR'!D29+'Zdroje financování-k roční ZoR'!G29+'Zdroje financování-k roční ZoR'!H29+'Zdroje financování-k roční ZoR'!I29+'Zdroje financování-k roční ZoR'!J29+'Zdroje financování-k roční ZoR'!K29+'Zdroje financování-k roční ZoR'!L29</f>
        <v>0</v>
      </c>
      <c r="H29" s="83">
        <f>'Zdroje financování-k roční ZoR'!E29</f>
        <v>0</v>
      </c>
      <c r="I29" s="83">
        <f>'Zdroje financování-k roční ZoR'!F29</f>
        <v>0</v>
      </c>
      <c r="J29" s="83">
        <f>'Zdroje financování-k roční ZoR'!M29</f>
        <v>0</v>
      </c>
      <c r="K29" s="2" t="str">
        <f t="shared" si="2"/>
        <v>ANO</v>
      </c>
      <c r="L29" s="17">
        <f t="shared" si="3"/>
        <v>0</v>
      </c>
      <c r="M29" s="18">
        <f t="shared" si="4"/>
        <v>0</v>
      </c>
      <c r="N29" s="18">
        <f t="shared" si="5"/>
        <v>0</v>
      </c>
    </row>
    <row r="30" spans="1:14" x14ac:dyDescent="0.25">
      <c r="A30" s="1">
        <f>'Souhrnná tabulka'!A29</f>
        <v>0</v>
      </c>
      <c r="B30" s="57"/>
      <c r="C30" s="58"/>
      <c r="D30" s="16">
        <f t="shared" si="0"/>
        <v>0</v>
      </c>
      <c r="E30" s="83">
        <f>'Zdroje financování-k roční ZoR'!C30</f>
        <v>0</v>
      </c>
      <c r="F30" s="83">
        <f t="shared" si="1"/>
        <v>0</v>
      </c>
      <c r="G30" s="83">
        <f>'Zdroje financování-k roční ZoR'!D30+'Zdroje financování-k roční ZoR'!G30+'Zdroje financování-k roční ZoR'!H30+'Zdroje financování-k roční ZoR'!I30+'Zdroje financování-k roční ZoR'!J30+'Zdroje financování-k roční ZoR'!K30+'Zdroje financování-k roční ZoR'!L30</f>
        <v>0</v>
      </c>
      <c r="H30" s="83">
        <f>'Zdroje financování-k roční ZoR'!E30</f>
        <v>0</v>
      </c>
      <c r="I30" s="83">
        <f>'Zdroje financování-k roční ZoR'!F30</f>
        <v>0</v>
      </c>
      <c r="J30" s="83">
        <f>'Zdroje financování-k roční ZoR'!M30</f>
        <v>0</v>
      </c>
      <c r="K30" s="2" t="str">
        <f t="shared" si="2"/>
        <v>ANO</v>
      </c>
      <c r="L30" s="17">
        <f t="shared" si="3"/>
        <v>0</v>
      </c>
      <c r="M30" s="18">
        <f t="shared" si="4"/>
        <v>0</v>
      </c>
      <c r="N30" s="18">
        <f t="shared" si="5"/>
        <v>0</v>
      </c>
    </row>
    <row r="31" spans="1:14" x14ac:dyDescent="0.25">
      <c r="A31" s="1">
        <f>'Souhrnná tabulka'!A30</f>
        <v>0</v>
      </c>
      <c r="B31" s="57"/>
      <c r="C31" s="58"/>
      <c r="D31" s="16">
        <f t="shared" si="0"/>
        <v>0</v>
      </c>
      <c r="E31" s="83">
        <f>'Zdroje financování-k roční ZoR'!C31</f>
        <v>0</v>
      </c>
      <c r="F31" s="83">
        <f t="shared" si="1"/>
        <v>0</v>
      </c>
      <c r="G31" s="83">
        <f>'Zdroje financování-k roční ZoR'!D31+'Zdroje financování-k roční ZoR'!G31+'Zdroje financování-k roční ZoR'!H31+'Zdroje financování-k roční ZoR'!I31+'Zdroje financování-k roční ZoR'!J31+'Zdroje financování-k roční ZoR'!K31+'Zdroje financování-k roční ZoR'!L31</f>
        <v>0</v>
      </c>
      <c r="H31" s="83">
        <f>'Zdroje financování-k roční ZoR'!E31</f>
        <v>0</v>
      </c>
      <c r="I31" s="83">
        <f>'Zdroje financování-k roční ZoR'!F31</f>
        <v>0</v>
      </c>
      <c r="J31" s="83">
        <f>'Zdroje financování-k roční ZoR'!M31</f>
        <v>0</v>
      </c>
      <c r="K31" s="2" t="str">
        <f t="shared" si="2"/>
        <v>ANO</v>
      </c>
      <c r="L31" s="17">
        <f t="shared" si="3"/>
        <v>0</v>
      </c>
      <c r="M31" s="18">
        <f t="shared" si="4"/>
        <v>0</v>
      </c>
      <c r="N31" s="18">
        <f t="shared" si="5"/>
        <v>0</v>
      </c>
    </row>
    <row r="32" spans="1:14" x14ac:dyDescent="0.25">
      <c r="A32" s="1">
        <f>'Souhrnná tabulka'!A31</f>
        <v>0</v>
      </c>
      <c r="B32" s="57"/>
      <c r="C32" s="58"/>
      <c r="D32" s="16">
        <f t="shared" si="0"/>
        <v>0</v>
      </c>
      <c r="E32" s="83">
        <f>'Zdroje financování-k roční ZoR'!C32</f>
        <v>0</v>
      </c>
      <c r="F32" s="83">
        <f t="shared" si="1"/>
        <v>0</v>
      </c>
      <c r="G32" s="83">
        <f>'Zdroje financování-k roční ZoR'!D32+'Zdroje financování-k roční ZoR'!G32+'Zdroje financování-k roční ZoR'!H32+'Zdroje financování-k roční ZoR'!I32+'Zdroje financování-k roční ZoR'!J32+'Zdroje financování-k roční ZoR'!K32+'Zdroje financování-k roční ZoR'!L32</f>
        <v>0</v>
      </c>
      <c r="H32" s="83">
        <f>'Zdroje financování-k roční ZoR'!E32</f>
        <v>0</v>
      </c>
      <c r="I32" s="83">
        <f>'Zdroje financování-k roční ZoR'!F32</f>
        <v>0</v>
      </c>
      <c r="J32" s="83">
        <f>'Zdroje financování-k roční ZoR'!M32</f>
        <v>0</v>
      </c>
      <c r="K32" s="2" t="str">
        <f t="shared" si="2"/>
        <v>ANO</v>
      </c>
      <c r="L32" s="17">
        <f t="shared" si="3"/>
        <v>0</v>
      </c>
      <c r="M32" s="18">
        <f t="shared" si="4"/>
        <v>0</v>
      </c>
      <c r="N32" s="18">
        <f t="shared" si="5"/>
        <v>0</v>
      </c>
    </row>
    <row r="33" spans="1:17" x14ac:dyDescent="0.25">
      <c r="A33" s="1">
        <f>'Souhrnná tabulka'!A32</f>
        <v>0</v>
      </c>
      <c r="B33" s="57"/>
      <c r="C33" s="58"/>
      <c r="D33" s="16">
        <f t="shared" si="0"/>
        <v>0</v>
      </c>
      <c r="E33" s="83">
        <f>'Zdroje financování-k roční ZoR'!C33</f>
        <v>0</v>
      </c>
      <c r="F33" s="83">
        <f t="shared" si="1"/>
        <v>0</v>
      </c>
      <c r="G33" s="83">
        <f>'Zdroje financování-k roční ZoR'!D33+'Zdroje financování-k roční ZoR'!G33+'Zdroje financování-k roční ZoR'!H33+'Zdroje financování-k roční ZoR'!I33+'Zdroje financování-k roční ZoR'!J33+'Zdroje financování-k roční ZoR'!K33+'Zdroje financování-k roční ZoR'!L33</f>
        <v>0</v>
      </c>
      <c r="H33" s="83">
        <f>'Zdroje financování-k roční ZoR'!E33</f>
        <v>0</v>
      </c>
      <c r="I33" s="83">
        <f>'Zdroje financování-k roční ZoR'!F33</f>
        <v>0</v>
      </c>
      <c r="J33" s="83">
        <f>'Zdroje financování-k roční ZoR'!M33</f>
        <v>0</v>
      </c>
      <c r="K33" s="2" t="str">
        <f t="shared" si="2"/>
        <v>ANO</v>
      </c>
      <c r="L33" s="17">
        <f t="shared" si="3"/>
        <v>0</v>
      </c>
      <c r="M33" s="18">
        <f t="shared" si="4"/>
        <v>0</v>
      </c>
      <c r="N33" s="18">
        <f t="shared" si="5"/>
        <v>0</v>
      </c>
    </row>
    <row r="34" spans="1:17" x14ac:dyDescent="0.25">
      <c r="A34" s="1">
        <f>'Souhrnná tabulka'!A33</f>
        <v>0</v>
      </c>
      <c r="B34" s="57"/>
      <c r="C34" s="58"/>
      <c r="D34" s="16">
        <f t="shared" si="0"/>
        <v>0</v>
      </c>
      <c r="E34" s="83">
        <f>'Zdroje financování-k roční ZoR'!C34</f>
        <v>0</v>
      </c>
      <c r="F34" s="83">
        <f t="shared" si="1"/>
        <v>0</v>
      </c>
      <c r="G34" s="83">
        <f>'Zdroje financování-k roční ZoR'!D34+'Zdroje financování-k roční ZoR'!G34+'Zdroje financování-k roční ZoR'!H34+'Zdroje financování-k roční ZoR'!I34+'Zdroje financování-k roční ZoR'!J34+'Zdroje financování-k roční ZoR'!K34+'Zdroje financování-k roční ZoR'!L34</f>
        <v>0</v>
      </c>
      <c r="H34" s="83">
        <f>'Zdroje financování-k roční ZoR'!E34</f>
        <v>0</v>
      </c>
      <c r="I34" s="83">
        <f>'Zdroje financování-k roční ZoR'!F34</f>
        <v>0</v>
      </c>
      <c r="J34" s="83">
        <f>'Zdroje financování-k roční ZoR'!M34</f>
        <v>0</v>
      </c>
      <c r="K34" s="2" t="str">
        <f t="shared" si="2"/>
        <v>ANO</v>
      </c>
      <c r="L34" s="17">
        <f t="shared" si="3"/>
        <v>0</v>
      </c>
      <c r="M34" s="18">
        <f t="shared" si="4"/>
        <v>0</v>
      </c>
      <c r="N34" s="18">
        <f t="shared" si="5"/>
        <v>0</v>
      </c>
    </row>
    <row r="35" spans="1:17" x14ac:dyDescent="0.25">
      <c r="A35" s="1">
        <f>'Souhrnná tabulka'!A34</f>
        <v>0</v>
      </c>
      <c r="B35" s="57"/>
      <c r="C35" s="58"/>
      <c r="D35" s="16">
        <f t="shared" si="0"/>
        <v>0</v>
      </c>
      <c r="E35" s="83">
        <f>'Zdroje financování-k roční ZoR'!C35</f>
        <v>0</v>
      </c>
      <c r="F35" s="83">
        <f t="shared" si="1"/>
        <v>0</v>
      </c>
      <c r="G35" s="83">
        <f>'Zdroje financování-k roční ZoR'!D35+'Zdroje financování-k roční ZoR'!G35+'Zdroje financování-k roční ZoR'!H35+'Zdroje financování-k roční ZoR'!I35+'Zdroje financování-k roční ZoR'!J35+'Zdroje financování-k roční ZoR'!K35+'Zdroje financování-k roční ZoR'!L35</f>
        <v>0</v>
      </c>
      <c r="H35" s="83">
        <f>'Zdroje financování-k roční ZoR'!E35</f>
        <v>0</v>
      </c>
      <c r="I35" s="83">
        <f>'Zdroje financování-k roční ZoR'!F35</f>
        <v>0</v>
      </c>
      <c r="J35" s="83">
        <f>'Zdroje financování-k roční ZoR'!M35</f>
        <v>0</v>
      </c>
      <c r="K35" s="2" t="str">
        <f t="shared" si="2"/>
        <v>ANO</v>
      </c>
      <c r="L35" s="17">
        <f t="shared" si="3"/>
        <v>0</v>
      </c>
      <c r="M35" s="18">
        <f t="shared" si="4"/>
        <v>0</v>
      </c>
      <c r="N35" s="18">
        <f t="shared" si="5"/>
        <v>0</v>
      </c>
    </row>
    <row r="37" spans="1:17" x14ac:dyDescent="0.25">
      <c r="A37" s="27" t="s">
        <v>71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4"/>
      <c r="O37" s="24"/>
      <c r="P37" s="24"/>
      <c r="Q37" s="24"/>
    </row>
    <row r="38" spans="1:17" x14ac:dyDescent="0.25">
      <c r="A38" s="27" t="s">
        <v>124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4"/>
      <c r="O38" s="24"/>
      <c r="P38" s="24"/>
      <c r="Q38" s="24"/>
    </row>
    <row r="39" spans="1:17" x14ac:dyDescent="0.25">
      <c r="A39" s="27" t="s">
        <v>125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4"/>
      <c r="O39" s="24"/>
      <c r="P39" s="24"/>
      <c r="Q39" s="24"/>
    </row>
    <row r="40" spans="1:17" x14ac:dyDescent="0.25">
      <c r="A40" s="27" t="s">
        <v>126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4"/>
      <c r="O40" s="24"/>
      <c r="P40" s="24"/>
      <c r="Q40" s="24"/>
    </row>
    <row r="41" spans="1:17" x14ac:dyDescent="0.25">
      <c r="A41" s="27" t="s">
        <v>127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4"/>
      <c r="O41" s="24"/>
      <c r="P41" s="24"/>
      <c r="Q41" s="24"/>
    </row>
    <row r="42" spans="1:17" x14ac:dyDescent="0.25">
      <c r="A42" s="27" t="s">
        <v>128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4"/>
      <c r="O42" s="24"/>
      <c r="P42" s="24"/>
      <c r="Q42" s="24"/>
    </row>
    <row r="43" spans="1:17" x14ac:dyDescent="0.25">
      <c r="A43" s="28" t="s">
        <v>129</v>
      </c>
      <c r="C43" s="26"/>
      <c r="D43" s="26"/>
      <c r="E43" s="26"/>
      <c r="F43" s="26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</row>
    <row r="45" spans="1:17" ht="57.6" customHeight="1" x14ac:dyDescent="0.25">
      <c r="A45" s="132" t="s">
        <v>20</v>
      </c>
      <c r="B45" s="133"/>
      <c r="C45" s="133"/>
      <c r="D45" s="133"/>
      <c r="E45" s="131"/>
      <c r="F45" s="131"/>
      <c r="G45" s="131"/>
      <c r="H45" s="131"/>
      <c r="I45" s="131"/>
      <c r="J45" s="131"/>
      <c r="K45" s="131"/>
      <c r="L45" s="131"/>
      <c r="M45" s="131"/>
      <c r="N45" s="131"/>
    </row>
    <row r="46" spans="1:17" ht="33.6" customHeight="1" x14ac:dyDescent="0.25">
      <c r="A46" s="97" t="s">
        <v>21</v>
      </c>
      <c r="B46" s="130"/>
      <c r="C46" s="130"/>
      <c r="D46" s="130"/>
      <c r="E46" s="131"/>
      <c r="F46" s="131"/>
      <c r="G46" s="131"/>
      <c r="H46" s="131"/>
      <c r="I46" s="131"/>
      <c r="J46" s="131"/>
      <c r="K46" s="131"/>
      <c r="L46" s="131"/>
      <c r="M46" s="131"/>
      <c r="N46" s="131"/>
    </row>
    <row r="47" spans="1:17" ht="42" customHeight="1" x14ac:dyDescent="0.25">
      <c r="A47" s="97" t="s">
        <v>22</v>
      </c>
      <c r="B47" s="130"/>
      <c r="C47" s="130"/>
      <c r="D47" s="130"/>
      <c r="E47" s="131"/>
      <c r="F47" s="131"/>
      <c r="G47" s="131"/>
      <c r="H47" s="131"/>
      <c r="I47" s="131"/>
      <c r="J47" s="131"/>
      <c r="K47" s="131"/>
      <c r="L47" s="131"/>
      <c r="M47" s="131"/>
      <c r="N47" s="131"/>
    </row>
  </sheetData>
  <sheetProtection algorithmName="SHA-512" hashValue="fYimZ6hrKJpUNxR6e/tv8YHsZ58OT9Gly7Z6OOGzKUPjbXl88kyscGzc92nAscHau/qmZtKyhXabvk3zj2B2gA==" saltValue="RabbpuFZtjfi9V0MqKRnNQ==" spinCount="100000" sheet="1" objects="1" scenarios="1" formatColumns="0" formatRows="0" selectLockedCells="1"/>
  <mergeCells count="34">
    <mergeCell ref="A45:D45"/>
    <mergeCell ref="A46:D46"/>
    <mergeCell ref="A47:D47"/>
    <mergeCell ref="E45:N45"/>
    <mergeCell ref="E46:N46"/>
    <mergeCell ref="E47:N47"/>
    <mergeCell ref="A7:B7"/>
    <mergeCell ref="C7:J7"/>
    <mergeCell ref="A8:B8"/>
    <mergeCell ref="C8:J8"/>
    <mergeCell ref="A9:B9"/>
    <mergeCell ref="C9:J9"/>
    <mergeCell ref="A10:B10"/>
    <mergeCell ref="C10:J10"/>
    <mergeCell ref="A11:B11"/>
    <mergeCell ref="C11:J11"/>
    <mergeCell ref="A12:B12"/>
    <mergeCell ref="C12:J12"/>
    <mergeCell ref="A13:B13"/>
    <mergeCell ref="C13:J13"/>
    <mergeCell ref="A14:B14"/>
    <mergeCell ref="C14:J14"/>
    <mergeCell ref="A15:B15"/>
    <mergeCell ref="C15:J15"/>
    <mergeCell ref="L17:L18"/>
    <mergeCell ref="M17:M18"/>
    <mergeCell ref="N17:N18"/>
    <mergeCell ref="A17:A18"/>
    <mergeCell ref="B17:B18"/>
    <mergeCell ref="K17:K18"/>
    <mergeCell ref="F18:J18"/>
    <mergeCell ref="C17:C18"/>
    <mergeCell ref="D17:D18"/>
    <mergeCell ref="E17:E18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M51"/>
  <sheetViews>
    <sheetView topLeftCell="A4" zoomScale="81" zoomScaleNormal="81" workbookViewId="0">
      <selection activeCell="G23" sqref="G23"/>
    </sheetView>
  </sheetViews>
  <sheetFormatPr defaultRowHeight="15" x14ac:dyDescent="0.25"/>
  <cols>
    <col min="1" max="2" width="5.28515625" customWidth="1"/>
    <col min="3" max="3" width="4.7109375" customWidth="1"/>
    <col min="4" max="4" width="8.28515625" customWidth="1"/>
    <col min="5" max="5" width="7.7109375" customWidth="1"/>
    <col min="6" max="6" width="58.28515625" customWidth="1"/>
    <col min="7" max="7" width="16.28515625" customWidth="1"/>
    <col min="8" max="8" width="13.5703125" customWidth="1"/>
    <col min="9" max="9" width="18.42578125" customWidth="1"/>
    <col min="10" max="10" width="13.7109375" customWidth="1"/>
    <col min="11" max="11" width="14" customWidth="1"/>
    <col min="12" max="12" width="14.85546875" customWidth="1"/>
    <col min="13" max="13" width="13" customWidth="1"/>
  </cols>
  <sheetData>
    <row r="5" spans="1:13" ht="23.25" x14ac:dyDescent="0.35">
      <c r="A5" s="15" t="s">
        <v>173</v>
      </c>
      <c r="B5" s="15"/>
      <c r="C5" s="15"/>
      <c r="D5" s="15"/>
      <c r="E5" s="15"/>
    </row>
    <row r="7" spans="1:13" x14ac:dyDescent="0.25">
      <c r="A7" s="139" t="s">
        <v>1</v>
      </c>
      <c r="B7" s="139"/>
      <c r="C7" s="139"/>
      <c r="D7" s="139"/>
      <c r="E7" s="139"/>
      <c r="F7" s="139"/>
      <c r="G7" s="127" t="str">
        <f>'Zpráva o realizaci'!$B$8</f>
        <v>CZ.03.02.01/00/22_003/0004640</v>
      </c>
      <c r="H7" s="127"/>
      <c r="I7" s="127"/>
      <c r="J7" s="127"/>
      <c r="K7" s="127"/>
      <c r="L7" s="127"/>
      <c r="M7" s="127"/>
    </row>
    <row r="8" spans="1:13" x14ac:dyDescent="0.25">
      <c r="A8" s="139" t="s">
        <v>2</v>
      </c>
      <c r="B8" s="139"/>
      <c r="C8" s="139"/>
      <c r="D8" s="139"/>
      <c r="E8" s="139"/>
      <c r="F8" s="139"/>
      <c r="G8" s="129" t="str">
        <f>'Zpráva o realizaci'!$B$9</f>
        <v>Podpora sociálních služeb v Ústeckém kraji 6 (POSOSUK 6)</v>
      </c>
      <c r="H8" s="129"/>
      <c r="I8" s="129"/>
      <c r="J8" s="129"/>
      <c r="K8" s="129"/>
      <c r="L8" s="129"/>
      <c r="M8" s="129"/>
    </row>
    <row r="9" spans="1:13" x14ac:dyDescent="0.25">
      <c r="A9" s="140" t="s">
        <v>7</v>
      </c>
      <c r="B9" s="140"/>
      <c r="C9" s="140"/>
      <c r="D9" s="140"/>
      <c r="E9" s="140"/>
      <c r="F9" s="140"/>
      <c r="G9" s="128">
        <f>'Zpráva o realizaci'!$B$17</f>
        <v>0</v>
      </c>
      <c r="H9" s="128"/>
      <c r="I9" s="128"/>
      <c r="J9" s="128"/>
      <c r="K9" s="128"/>
      <c r="L9" s="128"/>
      <c r="M9" s="128"/>
    </row>
    <row r="10" spans="1:13" x14ac:dyDescent="0.25">
      <c r="A10" s="139" t="s">
        <v>8</v>
      </c>
      <c r="B10" s="139"/>
      <c r="C10" s="139"/>
      <c r="D10" s="139"/>
      <c r="E10" s="139"/>
      <c r="F10" s="139"/>
      <c r="G10" s="129">
        <f>'Zpráva o realizaci'!$B$18</f>
        <v>0</v>
      </c>
      <c r="H10" s="129"/>
      <c r="I10" s="129"/>
      <c r="J10" s="129"/>
      <c r="K10" s="129"/>
      <c r="L10" s="129"/>
      <c r="M10" s="129"/>
    </row>
    <row r="11" spans="1:13" x14ac:dyDescent="0.25">
      <c r="A11" s="139" t="s">
        <v>57</v>
      </c>
      <c r="B11" s="139"/>
      <c r="C11" s="139"/>
      <c r="D11" s="139"/>
      <c r="E11" s="139"/>
      <c r="F11" s="139"/>
      <c r="G11" s="129" t="str">
        <f>'Zpráva o realizaci'!$B$12</f>
        <v>25/SMLXXXX/SoPD/SV</v>
      </c>
      <c r="H11" s="129"/>
      <c r="I11" s="129"/>
      <c r="J11" s="129"/>
      <c r="K11" s="129"/>
      <c r="L11" s="129"/>
      <c r="M11" s="129"/>
    </row>
    <row r="12" spans="1:13" x14ac:dyDescent="0.25">
      <c r="A12" s="139" t="s">
        <v>3</v>
      </c>
      <c r="B12" s="139"/>
      <c r="C12" s="139"/>
      <c r="D12" s="139"/>
      <c r="E12" s="139"/>
      <c r="F12" s="139"/>
      <c r="G12" s="129">
        <f>'Zpráva o realizaci'!$B$10</f>
        <v>0</v>
      </c>
      <c r="H12" s="129"/>
      <c r="I12" s="129"/>
      <c r="J12" s="129"/>
      <c r="K12" s="129"/>
      <c r="L12" s="129"/>
      <c r="M12" s="129"/>
    </row>
    <row r="13" spans="1:13" x14ac:dyDescent="0.25">
      <c r="A13" s="140" t="s">
        <v>58</v>
      </c>
      <c r="B13" s="140"/>
      <c r="C13" s="140"/>
      <c r="D13" s="140"/>
      <c r="E13" s="140"/>
      <c r="F13" s="140"/>
      <c r="G13" s="128">
        <f>'Zpráva o realizaci'!B11</f>
        <v>0</v>
      </c>
      <c r="H13" s="128"/>
      <c r="I13" s="128"/>
      <c r="J13" s="128"/>
      <c r="K13" s="128"/>
      <c r="L13" s="128"/>
      <c r="M13" s="128"/>
    </row>
    <row r="14" spans="1:13" x14ac:dyDescent="0.25">
      <c r="A14" s="139" t="s">
        <v>4</v>
      </c>
      <c r="B14" s="139"/>
      <c r="C14" s="139"/>
      <c r="D14" s="139"/>
      <c r="E14" s="139"/>
      <c r="F14" s="139"/>
      <c r="G14" s="127" t="str">
        <f>'Zpráva o realizaci'!$B$14</f>
        <v>01.01.2025 - 30.06.2025</v>
      </c>
      <c r="H14" s="127"/>
      <c r="I14" s="127"/>
      <c r="J14" s="127"/>
      <c r="K14" s="127"/>
      <c r="L14" s="127"/>
      <c r="M14" s="127"/>
    </row>
    <row r="15" spans="1:13" x14ac:dyDescent="0.25">
      <c r="A15" s="139" t="s">
        <v>59</v>
      </c>
      <c r="B15" s="139"/>
      <c r="C15" s="139"/>
      <c r="D15" s="139"/>
      <c r="E15" s="139"/>
      <c r="F15" s="139"/>
      <c r="G15" s="129" t="str">
        <f>'Zpráva o realizaci'!$B$13</f>
        <v>1/25</v>
      </c>
      <c r="H15" s="129"/>
      <c r="I15" s="129"/>
      <c r="J15" s="129"/>
      <c r="K15" s="129"/>
      <c r="L15" s="129"/>
      <c r="M15" s="129"/>
    </row>
    <row r="16" spans="1:13" x14ac:dyDescent="0.25">
      <c r="A16" s="139" t="s">
        <v>130</v>
      </c>
      <c r="B16" s="139"/>
      <c r="C16" s="139"/>
      <c r="D16" s="139"/>
      <c r="E16" s="139"/>
      <c r="F16" s="139"/>
      <c r="G16" s="131"/>
      <c r="H16" s="131"/>
      <c r="I16" s="131"/>
      <c r="J16" s="131"/>
      <c r="K16" s="131"/>
      <c r="L16" s="131"/>
      <c r="M16" s="131"/>
    </row>
    <row r="17" spans="1:13" x14ac:dyDescent="0.25">
      <c r="A17" s="139" t="s">
        <v>131</v>
      </c>
      <c r="B17" s="139"/>
      <c r="C17" s="139"/>
      <c r="D17" s="139"/>
      <c r="E17" s="139"/>
      <c r="F17" s="139"/>
      <c r="G17" s="131"/>
      <c r="H17" s="131"/>
      <c r="I17" s="131"/>
      <c r="J17" s="131"/>
      <c r="K17" s="131"/>
      <c r="L17" s="131"/>
      <c r="M17" s="131"/>
    </row>
    <row r="18" spans="1:13" ht="15.75" thickBot="1" x14ac:dyDescent="0.3"/>
    <row r="19" spans="1:13" ht="15.75" thickBot="1" x14ac:dyDescent="0.3">
      <c r="A19" s="145" t="s">
        <v>33</v>
      </c>
      <c r="B19" s="146"/>
      <c r="C19" s="146"/>
      <c r="D19" s="146"/>
      <c r="E19" s="146"/>
      <c r="F19" s="147"/>
      <c r="G19" s="73" t="s">
        <v>34</v>
      </c>
      <c r="H19" s="73" t="s">
        <v>35</v>
      </c>
      <c r="I19" s="73" t="s">
        <v>36</v>
      </c>
      <c r="J19" s="73" t="s">
        <v>37</v>
      </c>
      <c r="K19" s="73" t="s">
        <v>38</v>
      </c>
      <c r="L19" s="73" t="s">
        <v>39</v>
      </c>
      <c r="M19" s="74" t="s">
        <v>40</v>
      </c>
    </row>
    <row r="20" spans="1:13" ht="77.25" thickBot="1" x14ac:dyDescent="0.3">
      <c r="A20" s="145" t="s">
        <v>132</v>
      </c>
      <c r="B20" s="146"/>
      <c r="C20" s="146"/>
      <c r="D20" s="146"/>
      <c r="E20" s="146"/>
      <c r="F20" s="146"/>
      <c r="G20" s="29" t="s">
        <v>172</v>
      </c>
      <c r="H20" s="29" t="s">
        <v>133</v>
      </c>
      <c r="I20" s="29" t="s">
        <v>134</v>
      </c>
      <c r="J20" s="29" t="s">
        <v>135</v>
      </c>
      <c r="K20" s="29" t="s">
        <v>136</v>
      </c>
      <c r="L20" s="29" t="s">
        <v>137</v>
      </c>
      <c r="M20" s="74" t="s">
        <v>171</v>
      </c>
    </row>
    <row r="21" spans="1:13" x14ac:dyDescent="0.25">
      <c r="A21" s="75"/>
      <c r="B21" s="150" t="s">
        <v>138</v>
      </c>
      <c r="C21" s="150"/>
      <c r="D21" s="150"/>
      <c r="E21" s="150"/>
      <c r="F21" s="151"/>
      <c r="G21" s="76">
        <f>G22+G27</f>
        <v>0</v>
      </c>
      <c r="H21" s="76">
        <f t="shared" ref="H21:M21" si="0">H22+H27</f>
        <v>0</v>
      </c>
      <c r="I21" s="76">
        <f t="shared" si="0"/>
        <v>0</v>
      </c>
      <c r="J21" s="76">
        <f t="shared" si="0"/>
        <v>0</v>
      </c>
      <c r="K21" s="76">
        <f t="shared" si="0"/>
        <v>0</v>
      </c>
      <c r="L21" s="76">
        <f t="shared" si="0"/>
        <v>0</v>
      </c>
      <c r="M21" s="77">
        <f t="shared" si="0"/>
        <v>0</v>
      </c>
    </row>
    <row r="22" spans="1:13" x14ac:dyDescent="0.25">
      <c r="A22" s="32" t="s">
        <v>139</v>
      </c>
      <c r="B22" s="143" t="s">
        <v>140</v>
      </c>
      <c r="C22" s="143"/>
      <c r="D22" s="143"/>
      <c r="E22" s="143"/>
      <c r="F22" s="144"/>
      <c r="G22" s="31">
        <f>G23+G24+G25+G26</f>
        <v>0</v>
      </c>
      <c r="H22" s="31">
        <f t="shared" ref="H22:M22" si="1">H23+H24+H25+H26</f>
        <v>0</v>
      </c>
      <c r="I22" s="31">
        <f t="shared" si="1"/>
        <v>0</v>
      </c>
      <c r="J22" s="31">
        <f t="shared" si="1"/>
        <v>0</v>
      </c>
      <c r="K22" s="31">
        <f t="shared" si="1"/>
        <v>0</v>
      </c>
      <c r="L22" s="31">
        <f t="shared" si="1"/>
        <v>0</v>
      </c>
      <c r="M22" s="78">
        <f t="shared" si="1"/>
        <v>0</v>
      </c>
    </row>
    <row r="23" spans="1:13" x14ac:dyDescent="0.25">
      <c r="A23" s="30" t="s">
        <v>141</v>
      </c>
      <c r="B23" s="69"/>
      <c r="C23" s="69"/>
      <c r="D23" s="69"/>
      <c r="E23" s="143" t="s">
        <v>142</v>
      </c>
      <c r="F23" s="144"/>
      <c r="G23" s="71"/>
      <c r="H23" s="71"/>
      <c r="I23" s="71"/>
      <c r="J23" s="71"/>
      <c r="K23" s="71"/>
      <c r="L23" s="71"/>
      <c r="M23" s="33">
        <f>K23-L23</f>
        <v>0</v>
      </c>
    </row>
    <row r="24" spans="1:13" x14ac:dyDescent="0.25">
      <c r="A24" s="30" t="s">
        <v>141</v>
      </c>
      <c r="B24" s="69"/>
      <c r="C24" s="69"/>
      <c r="D24" s="69"/>
      <c r="E24" s="143" t="s">
        <v>143</v>
      </c>
      <c r="F24" s="144"/>
      <c r="G24" s="71"/>
      <c r="H24" s="71"/>
      <c r="I24" s="71"/>
      <c r="J24" s="71"/>
      <c r="K24" s="71"/>
      <c r="L24" s="71"/>
      <c r="M24" s="33">
        <f t="shared" ref="M24:M26" si="2">K24-L24</f>
        <v>0</v>
      </c>
    </row>
    <row r="25" spans="1:13" x14ac:dyDescent="0.25">
      <c r="A25" s="30" t="s">
        <v>141</v>
      </c>
      <c r="B25" s="69"/>
      <c r="C25" s="69"/>
      <c r="D25" s="69"/>
      <c r="E25" s="143" t="s">
        <v>144</v>
      </c>
      <c r="F25" s="144"/>
      <c r="G25" s="71"/>
      <c r="H25" s="71"/>
      <c r="I25" s="71"/>
      <c r="J25" s="71"/>
      <c r="K25" s="71"/>
      <c r="L25" s="71"/>
      <c r="M25" s="33">
        <f t="shared" si="2"/>
        <v>0</v>
      </c>
    </row>
    <row r="26" spans="1:13" x14ac:dyDescent="0.25">
      <c r="A26" s="30" t="s">
        <v>141</v>
      </c>
      <c r="B26" s="69"/>
      <c r="C26" s="69"/>
      <c r="D26" s="69"/>
      <c r="E26" s="143" t="s">
        <v>145</v>
      </c>
      <c r="F26" s="144"/>
      <c r="G26" s="71"/>
      <c r="H26" s="71"/>
      <c r="I26" s="71"/>
      <c r="J26" s="71"/>
      <c r="K26" s="71"/>
      <c r="L26" s="71"/>
      <c r="M26" s="33">
        <f t="shared" si="2"/>
        <v>0</v>
      </c>
    </row>
    <row r="27" spans="1:13" x14ac:dyDescent="0.25">
      <c r="A27" s="30"/>
      <c r="B27" s="143" t="s">
        <v>146</v>
      </c>
      <c r="C27" s="143"/>
      <c r="D27" s="143"/>
      <c r="E27" s="143"/>
      <c r="F27" s="144"/>
      <c r="G27" s="31">
        <f>G28+G31+G32+G33+G34+G35+G46+G47</f>
        <v>0</v>
      </c>
      <c r="H27" s="31">
        <f t="shared" ref="H27:M27" si="3">H28+H31+H32+H33+H34+H35+H46+H47</f>
        <v>0</v>
      </c>
      <c r="I27" s="31">
        <f t="shared" si="3"/>
        <v>0</v>
      </c>
      <c r="J27" s="31">
        <f t="shared" si="3"/>
        <v>0</v>
      </c>
      <c r="K27" s="31">
        <f t="shared" si="3"/>
        <v>0</v>
      </c>
      <c r="L27" s="31">
        <f t="shared" si="3"/>
        <v>0</v>
      </c>
      <c r="M27" s="78">
        <f t="shared" si="3"/>
        <v>0</v>
      </c>
    </row>
    <row r="28" spans="1:13" x14ac:dyDescent="0.25">
      <c r="A28" s="32" t="s">
        <v>139</v>
      </c>
      <c r="B28" s="34"/>
      <c r="C28" s="34"/>
      <c r="D28" s="34"/>
      <c r="E28" s="143" t="s">
        <v>147</v>
      </c>
      <c r="F28" s="144"/>
      <c r="G28" s="31">
        <f>G29+G30</f>
        <v>0</v>
      </c>
      <c r="H28" s="31">
        <f t="shared" ref="H28:M28" si="4">H29+H30</f>
        <v>0</v>
      </c>
      <c r="I28" s="31">
        <f t="shared" si="4"/>
        <v>0</v>
      </c>
      <c r="J28" s="31">
        <f t="shared" si="4"/>
        <v>0</v>
      </c>
      <c r="K28" s="31">
        <f t="shared" si="4"/>
        <v>0</v>
      </c>
      <c r="L28" s="31">
        <f t="shared" si="4"/>
        <v>0</v>
      </c>
      <c r="M28" s="78">
        <f t="shared" si="4"/>
        <v>0</v>
      </c>
    </row>
    <row r="29" spans="1:13" x14ac:dyDescent="0.25">
      <c r="A29" s="30" t="s">
        <v>141</v>
      </c>
      <c r="B29" s="34"/>
      <c r="C29" s="34"/>
      <c r="D29" s="34"/>
      <c r="E29" s="35"/>
      <c r="F29" s="70" t="s">
        <v>165</v>
      </c>
      <c r="G29" s="71"/>
      <c r="H29" s="71"/>
      <c r="I29" s="71"/>
      <c r="J29" s="71"/>
      <c r="K29" s="71"/>
      <c r="L29" s="71"/>
      <c r="M29" s="33">
        <f>K29-L29</f>
        <v>0</v>
      </c>
    </row>
    <row r="30" spans="1:13" x14ac:dyDescent="0.25">
      <c r="A30" s="30" t="s">
        <v>141</v>
      </c>
      <c r="B30" s="34"/>
      <c r="C30" s="34"/>
      <c r="D30" s="34"/>
      <c r="E30" s="34"/>
      <c r="F30" s="36" t="s">
        <v>166</v>
      </c>
      <c r="G30" s="71"/>
      <c r="H30" s="71"/>
      <c r="I30" s="71"/>
      <c r="J30" s="71"/>
      <c r="K30" s="71"/>
      <c r="L30" s="71"/>
      <c r="M30" s="33">
        <f t="shared" ref="M30:M34" si="5">K30-L30</f>
        <v>0</v>
      </c>
    </row>
    <row r="31" spans="1:13" x14ac:dyDescent="0.25">
      <c r="A31" s="32" t="s">
        <v>139</v>
      </c>
      <c r="B31" s="34"/>
      <c r="C31" s="34"/>
      <c r="D31" s="34"/>
      <c r="E31" s="143" t="s">
        <v>148</v>
      </c>
      <c r="F31" s="144"/>
      <c r="G31" s="71"/>
      <c r="H31" s="71"/>
      <c r="I31" s="71"/>
      <c r="J31" s="71"/>
      <c r="K31" s="71"/>
      <c r="L31" s="71"/>
      <c r="M31" s="33">
        <f t="shared" si="5"/>
        <v>0</v>
      </c>
    </row>
    <row r="32" spans="1:13" x14ac:dyDescent="0.25">
      <c r="A32" s="32" t="s">
        <v>139</v>
      </c>
      <c r="B32" s="34"/>
      <c r="C32" s="34"/>
      <c r="D32" s="34"/>
      <c r="E32" s="143" t="s">
        <v>149</v>
      </c>
      <c r="F32" s="144"/>
      <c r="G32" s="71"/>
      <c r="H32" s="71"/>
      <c r="I32" s="71"/>
      <c r="J32" s="71"/>
      <c r="K32" s="71"/>
      <c r="L32" s="71"/>
      <c r="M32" s="33">
        <f t="shared" si="5"/>
        <v>0</v>
      </c>
    </row>
    <row r="33" spans="1:13" x14ac:dyDescent="0.25">
      <c r="A33" s="32" t="s">
        <v>139</v>
      </c>
      <c r="B33" s="34"/>
      <c r="C33" s="34"/>
      <c r="D33" s="34"/>
      <c r="E33" s="143" t="s">
        <v>150</v>
      </c>
      <c r="F33" s="144"/>
      <c r="G33" s="71"/>
      <c r="H33" s="71"/>
      <c r="I33" s="71"/>
      <c r="J33" s="71"/>
      <c r="K33" s="71"/>
      <c r="L33" s="71"/>
      <c r="M33" s="33">
        <f t="shared" si="5"/>
        <v>0</v>
      </c>
    </row>
    <row r="34" spans="1:13" x14ac:dyDescent="0.25">
      <c r="A34" s="32" t="s">
        <v>139</v>
      </c>
      <c r="B34" s="34"/>
      <c r="C34" s="34"/>
      <c r="D34" s="34"/>
      <c r="E34" s="143" t="s">
        <v>151</v>
      </c>
      <c r="F34" s="144"/>
      <c r="G34" s="71"/>
      <c r="H34" s="71"/>
      <c r="I34" s="71"/>
      <c r="J34" s="71"/>
      <c r="K34" s="71"/>
      <c r="L34" s="71"/>
      <c r="M34" s="33">
        <f t="shared" si="5"/>
        <v>0</v>
      </c>
    </row>
    <row r="35" spans="1:13" x14ac:dyDescent="0.25">
      <c r="A35" s="32" t="s">
        <v>139</v>
      </c>
      <c r="B35" s="34"/>
      <c r="C35" s="34"/>
      <c r="D35" s="34"/>
      <c r="E35" s="143" t="s">
        <v>152</v>
      </c>
      <c r="F35" s="144"/>
      <c r="G35" s="31">
        <f>G36+G37+G38+G39+G40+G41+G42+G43+G44+G45</f>
        <v>0</v>
      </c>
      <c r="H35" s="31">
        <f t="shared" ref="H35:M35" si="6">H36+H37+H38+H39+H40+H41+H42+H43+H44+H45</f>
        <v>0</v>
      </c>
      <c r="I35" s="31">
        <f t="shared" si="6"/>
        <v>0</v>
      </c>
      <c r="J35" s="31">
        <f t="shared" si="6"/>
        <v>0</v>
      </c>
      <c r="K35" s="31">
        <f t="shared" si="6"/>
        <v>0</v>
      </c>
      <c r="L35" s="31">
        <f t="shared" si="6"/>
        <v>0</v>
      </c>
      <c r="M35" s="78">
        <f t="shared" si="6"/>
        <v>0</v>
      </c>
    </row>
    <row r="36" spans="1:13" x14ac:dyDescent="0.25">
      <c r="A36" s="30" t="s">
        <v>141</v>
      </c>
      <c r="B36" s="34"/>
      <c r="C36" s="34"/>
      <c r="D36" s="34"/>
      <c r="E36" s="34"/>
      <c r="F36" s="36" t="s">
        <v>153</v>
      </c>
      <c r="G36" s="71"/>
      <c r="H36" s="71"/>
      <c r="I36" s="71"/>
      <c r="J36" s="71"/>
      <c r="K36" s="71"/>
      <c r="L36" s="71"/>
      <c r="M36" s="33">
        <f>K36-L36</f>
        <v>0</v>
      </c>
    </row>
    <row r="37" spans="1:13" x14ac:dyDescent="0.25">
      <c r="A37" s="30" t="s">
        <v>141</v>
      </c>
      <c r="B37" s="34"/>
      <c r="C37" s="34"/>
      <c r="D37" s="34"/>
      <c r="E37" s="34"/>
      <c r="F37" s="36" t="s">
        <v>154</v>
      </c>
      <c r="G37" s="71"/>
      <c r="H37" s="71"/>
      <c r="I37" s="71"/>
      <c r="J37" s="71"/>
      <c r="K37" s="71"/>
      <c r="L37" s="71"/>
      <c r="M37" s="33">
        <f t="shared" ref="M37:M47" si="7">K37-L37</f>
        <v>0</v>
      </c>
    </row>
    <row r="38" spans="1:13" x14ac:dyDescent="0.25">
      <c r="A38" s="30" t="s">
        <v>141</v>
      </c>
      <c r="B38" s="34"/>
      <c r="C38" s="34"/>
      <c r="D38" s="34"/>
      <c r="E38" s="34"/>
      <c r="F38" s="36" t="s">
        <v>155</v>
      </c>
      <c r="G38" s="71"/>
      <c r="H38" s="71"/>
      <c r="I38" s="71"/>
      <c r="J38" s="71"/>
      <c r="K38" s="71"/>
      <c r="L38" s="71"/>
      <c r="M38" s="33">
        <f t="shared" si="7"/>
        <v>0</v>
      </c>
    </row>
    <row r="39" spans="1:13" x14ac:dyDescent="0.25">
      <c r="A39" s="30" t="s">
        <v>141</v>
      </c>
      <c r="B39" s="34"/>
      <c r="C39" s="34"/>
      <c r="D39" s="34"/>
      <c r="E39" s="34"/>
      <c r="F39" s="36" t="s">
        <v>156</v>
      </c>
      <c r="G39" s="71"/>
      <c r="H39" s="71"/>
      <c r="I39" s="71"/>
      <c r="J39" s="71"/>
      <c r="K39" s="71"/>
      <c r="L39" s="71"/>
      <c r="M39" s="33">
        <f t="shared" si="7"/>
        <v>0</v>
      </c>
    </row>
    <row r="40" spans="1:13" x14ac:dyDescent="0.25">
      <c r="A40" s="30" t="s">
        <v>141</v>
      </c>
      <c r="B40" s="34"/>
      <c r="C40" s="34"/>
      <c r="D40" s="34"/>
      <c r="E40" s="34"/>
      <c r="F40" s="36" t="s">
        <v>157</v>
      </c>
      <c r="G40" s="71"/>
      <c r="H40" s="71"/>
      <c r="I40" s="71"/>
      <c r="J40" s="71"/>
      <c r="K40" s="71"/>
      <c r="L40" s="71"/>
      <c r="M40" s="33">
        <f t="shared" si="7"/>
        <v>0</v>
      </c>
    </row>
    <row r="41" spans="1:13" x14ac:dyDescent="0.25">
      <c r="A41" s="30" t="s">
        <v>141</v>
      </c>
      <c r="B41" s="34"/>
      <c r="C41" s="34"/>
      <c r="D41" s="34"/>
      <c r="E41" s="34"/>
      <c r="F41" s="36" t="s">
        <v>158</v>
      </c>
      <c r="G41" s="71"/>
      <c r="H41" s="71"/>
      <c r="I41" s="71"/>
      <c r="J41" s="71"/>
      <c r="K41" s="71"/>
      <c r="L41" s="71"/>
      <c r="M41" s="33">
        <f t="shared" si="7"/>
        <v>0</v>
      </c>
    </row>
    <row r="42" spans="1:13" x14ac:dyDescent="0.25">
      <c r="A42" s="30" t="s">
        <v>141</v>
      </c>
      <c r="B42" s="34"/>
      <c r="C42" s="34"/>
      <c r="D42" s="34"/>
      <c r="E42" s="34"/>
      <c r="F42" s="36" t="s">
        <v>159</v>
      </c>
      <c r="G42" s="71"/>
      <c r="H42" s="71"/>
      <c r="I42" s="71"/>
      <c r="J42" s="71"/>
      <c r="K42" s="71"/>
      <c r="L42" s="71"/>
      <c r="M42" s="33">
        <f t="shared" si="7"/>
        <v>0</v>
      </c>
    </row>
    <row r="43" spans="1:13" x14ac:dyDescent="0.25">
      <c r="A43" s="30" t="s">
        <v>141</v>
      </c>
      <c r="B43" s="37"/>
      <c r="C43" s="37"/>
      <c r="D43" s="37"/>
      <c r="E43" s="37"/>
      <c r="F43" s="38" t="s">
        <v>160</v>
      </c>
      <c r="G43" s="71"/>
      <c r="H43" s="71"/>
      <c r="I43" s="71"/>
      <c r="J43" s="71"/>
      <c r="K43" s="71"/>
      <c r="L43" s="71"/>
      <c r="M43" s="33">
        <f t="shared" si="7"/>
        <v>0</v>
      </c>
    </row>
    <row r="44" spans="1:13" x14ac:dyDescent="0.25">
      <c r="A44" s="30" t="s">
        <v>141</v>
      </c>
      <c r="B44" s="37"/>
      <c r="C44" s="37"/>
      <c r="D44" s="37"/>
      <c r="E44" s="37"/>
      <c r="F44" s="38" t="s">
        <v>161</v>
      </c>
      <c r="G44" s="71"/>
      <c r="H44" s="71"/>
      <c r="I44" s="71"/>
      <c r="J44" s="71"/>
      <c r="K44" s="71"/>
      <c r="L44" s="71"/>
      <c r="M44" s="33">
        <f t="shared" si="7"/>
        <v>0</v>
      </c>
    </row>
    <row r="45" spans="1:13" x14ac:dyDescent="0.25">
      <c r="A45" s="30" t="s">
        <v>141</v>
      </c>
      <c r="B45" s="34"/>
      <c r="C45" s="34"/>
      <c r="D45" s="34"/>
      <c r="E45" s="34"/>
      <c r="F45" s="36" t="s">
        <v>162</v>
      </c>
      <c r="G45" s="71"/>
      <c r="H45" s="71"/>
      <c r="I45" s="71"/>
      <c r="J45" s="71"/>
      <c r="K45" s="71"/>
      <c r="L45" s="71"/>
      <c r="M45" s="33">
        <f t="shared" si="7"/>
        <v>0</v>
      </c>
    </row>
    <row r="46" spans="1:13" x14ac:dyDescent="0.25">
      <c r="A46" s="32" t="s">
        <v>139</v>
      </c>
      <c r="B46" s="34"/>
      <c r="C46" s="34"/>
      <c r="D46" s="34"/>
      <c r="E46" s="143" t="s">
        <v>163</v>
      </c>
      <c r="F46" s="144"/>
      <c r="G46" s="71"/>
      <c r="H46" s="71"/>
      <c r="I46" s="71"/>
      <c r="J46" s="71"/>
      <c r="K46" s="71"/>
      <c r="L46" s="71"/>
      <c r="M46" s="33">
        <f t="shared" si="7"/>
        <v>0</v>
      </c>
    </row>
    <row r="47" spans="1:13" ht="15.75" thickBot="1" x14ac:dyDescent="0.3">
      <c r="A47" s="39" t="s">
        <v>139</v>
      </c>
      <c r="B47" s="40"/>
      <c r="C47" s="40"/>
      <c r="D47" s="40"/>
      <c r="E47" s="148" t="s">
        <v>164</v>
      </c>
      <c r="F47" s="149"/>
      <c r="G47" s="72"/>
      <c r="H47" s="72"/>
      <c r="I47" s="72"/>
      <c r="J47" s="72"/>
      <c r="K47" s="72"/>
      <c r="L47" s="72"/>
      <c r="M47" s="79">
        <f t="shared" si="7"/>
        <v>0</v>
      </c>
    </row>
    <row r="49" spans="1:13" ht="57.6" customHeight="1" x14ac:dyDescent="0.25">
      <c r="A49" s="132" t="s">
        <v>20</v>
      </c>
      <c r="B49" s="133"/>
      <c r="C49" s="133"/>
      <c r="D49" s="133"/>
      <c r="E49" s="133"/>
      <c r="F49" s="134"/>
      <c r="G49" s="152"/>
      <c r="H49" s="153"/>
      <c r="I49" s="153"/>
      <c r="J49" s="153"/>
      <c r="K49" s="153"/>
      <c r="L49" s="153"/>
      <c r="M49" s="154"/>
    </row>
    <row r="50" spans="1:13" ht="33.6" customHeight="1" x14ac:dyDescent="0.25">
      <c r="A50" s="132" t="s">
        <v>21</v>
      </c>
      <c r="B50" s="133"/>
      <c r="C50" s="133"/>
      <c r="D50" s="133"/>
      <c r="E50" s="133"/>
      <c r="F50" s="134"/>
      <c r="G50" s="152"/>
      <c r="H50" s="153"/>
      <c r="I50" s="153"/>
      <c r="J50" s="153"/>
      <c r="K50" s="153"/>
      <c r="L50" s="153"/>
      <c r="M50" s="154"/>
    </row>
    <row r="51" spans="1:13" ht="42" customHeight="1" x14ac:dyDescent="0.25">
      <c r="A51" s="132" t="s">
        <v>22</v>
      </c>
      <c r="B51" s="133"/>
      <c r="C51" s="133"/>
      <c r="D51" s="133"/>
      <c r="E51" s="133"/>
      <c r="F51" s="134"/>
      <c r="G51" s="152"/>
      <c r="H51" s="153"/>
      <c r="I51" s="153"/>
      <c r="J51" s="153"/>
      <c r="K51" s="153"/>
      <c r="L51" s="153"/>
      <c r="M51" s="154"/>
    </row>
  </sheetData>
  <sheetProtection algorithmName="SHA-512" hashValue="Umq3yt2KEiDF/P2awqKIOhaLN+NtKT+ax5i7EbWI/QFtE7xiKB4SVoALBWZ4j1tFnQVEd90GH9qyY8BAQmfhfA==" saltValue="6fd/WK2E3b2pmRfOvxQLdQ==" spinCount="100000" sheet="1" objects="1" scenarios="1" formatCells="0" formatColumns="0" formatRows="0" selectLockedCells="1"/>
  <mergeCells count="45">
    <mergeCell ref="G49:M49"/>
    <mergeCell ref="G50:M50"/>
    <mergeCell ref="G51:M51"/>
    <mergeCell ref="A49:F49"/>
    <mergeCell ref="A50:F50"/>
    <mergeCell ref="A51:F51"/>
    <mergeCell ref="E34:F34"/>
    <mergeCell ref="E35:F35"/>
    <mergeCell ref="E46:F46"/>
    <mergeCell ref="E47:F47"/>
    <mergeCell ref="A7:F7"/>
    <mergeCell ref="A8:F8"/>
    <mergeCell ref="A9:F9"/>
    <mergeCell ref="A10:F10"/>
    <mergeCell ref="E26:F26"/>
    <mergeCell ref="B27:F27"/>
    <mergeCell ref="E28:F28"/>
    <mergeCell ref="E31:F31"/>
    <mergeCell ref="E32:F32"/>
    <mergeCell ref="E33:F33"/>
    <mergeCell ref="B21:F21"/>
    <mergeCell ref="B22:F22"/>
    <mergeCell ref="E23:F23"/>
    <mergeCell ref="E24:F24"/>
    <mergeCell ref="E25:F25"/>
    <mergeCell ref="A20:F20"/>
    <mergeCell ref="A19:F19"/>
    <mergeCell ref="A12:F12"/>
    <mergeCell ref="A16:F16"/>
    <mergeCell ref="A17:F17"/>
    <mergeCell ref="A13:F13"/>
    <mergeCell ref="A14:F14"/>
    <mergeCell ref="A15:F15"/>
    <mergeCell ref="G7:M7"/>
    <mergeCell ref="G8:M8"/>
    <mergeCell ref="G9:M9"/>
    <mergeCell ref="G10:M10"/>
    <mergeCell ref="A11:F11"/>
    <mergeCell ref="G16:M16"/>
    <mergeCell ref="G17:M17"/>
    <mergeCell ref="G12:M12"/>
    <mergeCell ref="G11:M11"/>
    <mergeCell ref="G13:M13"/>
    <mergeCell ref="G14:M14"/>
    <mergeCell ref="G15:M15"/>
  </mergeCells>
  <pageMargins left="0.7" right="0.7" top="0.78740157499999996" bottom="0.78740157499999996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5:J47"/>
  <sheetViews>
    <sheetView zoomScale="80" zoomScaleNormal="80" workbookViewId="0">
      <selection activeCell="F29" sqref="F29"/>
    </sheetView>
  </sheetViews>
  <sheetFormatPr defaultColWidth="8.85546875" defaultRowHeight="15" x14ac:dyDescent="0.25"/>
  <cols>
    <col min="1" max="1" width="9.28515625" style="62" customWidth="1"/>
    <col min="2" max="2" width="11.85546875" style="62" customWidth="1"/>
    <col min="3" max="3" width="36.140625" style="62" customWidth="1"/>
    <col min="4" max="5" width="21.7109375" style="90" customWidth="1"/>
    <col min="6" max="6" width="19.7109375" style="94" customWidth="1"/>
    <col min="7" max="7" width="15.42578125" style="62" customWidth="1"/>
    <col min="8" max="8" width="20.140625" style="62" customWidth="1"/>
    <col min="9" max="16384" width="8.85546875" style="62"/>
  </cols>
  <sheetData>
    <row r="5" spans="1:10" ht="23.25" x14ac:dyDescent="0.35">
      <c r="A5" s="167" t="s">
        <v>24</v>
      </c>
      <c r="B5" s="167"/>
      <c r="C5" s="167"/>
      <c r="D5" s="167"/>
      <c r="E5" s="167"/>
      <c r="F5" s="167"/>
      <c r="G5" s="167"/>
      <c r="H5" s="167"/>
    </row>
    <row r="6" spans="1:10" x14ac:dyDescent="0.25">
      <c r="A6" s="139" t="s">
        <v>1</v>
      </c>
      <c r="B6" s="139"/>
      <c r="C6" s="139"/>
      <c r="D6" s="139"/>
      <c r="E6" s="139"/>
      <c r="F6" s="135" t="str">
        <f>'Zpráva o realizaci'!$B$8</f>
        <v>CZ.03.02.01/00/22_003/0004640</v>
      </c>
      <c r="G6" s="166"/>
      <c r="H6" s="136"/>
    </row>
    <row r="7" spans="1:10" x14ac:dyDescent="0.25">
      <c r="A7" s="139" t="s">
        <v>2</v>
      </c>
      <c r="B7" s="139"/>
      <c r="C7" s="139"/>
      <c r="D7" s="139"/>
      <c r="E7" s="139"/>
      <c r="F7" s="155" t="str">
        <f>'Zpráva o realizaci'!$B$9</f>
        <v>Podpora sociálních služeb v Ústeckém kraji 6 (POSOSUK 6)</v>
      </c>
      <c r="G7" s="156"/>
      <c r="H7" s="157"/>
    </row>
    <row r="8" spans="1:10" x14ac:dyDescent="0.25">
      <c r="A8" s="140" t="s">
        <v>7</v>
      </c>
      <c r="B8" s="140"/>
      <c r="C8" s="140"/>
      <c r="D8" s="140"/>
      <c r="E8" s="140"/>
      <c r="F8" s="159">
        <f>'Zpráva o realizaci'!$B$17</f>
        <v>0</v>
      </c>
      <c r="G8" s="160"/>
      <c r="H8" s="161"/>
    </row>
    <row r="9" spans="1:10" x14ac:dyDescent="0.25">
      <c r="A9" s="139" t="s">
        <v>8</v>
      </c>
      <c r="B9" s="139"/>
      <c r="C9" s="139"/>
      <c r="D9" s="139"/>
      <c r="E9" s="139"/>
      <c r="F9" s="155">
        <f>'Zpráva o realizaci'!$B$18</f>
        <v>0</v>
      </c>
      <c r="G9" s="156"/>
      <c r="H9" s="157"/>
    </row>
    <row r="10" spans="1:10" x14ac:dyDescent="0.25">
      <c r="A10" s="139" t="s">
        <v>57</v>
      </c>
      <c r="B10" s="139"/>
      <c r="C10" s="139"/>
      <c r="D10" s="139"/>
      <c r="E10" s="139"/>
      <c r="F10" s="155" t="str">
        <f>'Zpráva o realizaci'!$B$12</f>
        <v>25/SMLXXXX/SoPD/SV</v>
      </c>
      <c r="G10" s="156"/>
      <c r="H10" s="157"/>
    </row>
    <row r="11" spans="1:10" x14ac:dyDescent="0.25">
      <c r="A11" s="139" t="s">
        <v>168</v>
      </c>
      <c r="B11" s="139"/>
      <c r="C11" s="139"/>
      <c r="D11" s="139"/>
      <c r="E11" s="139"/>
      <c r="F11" s="155">
        <f>'Zpráva o realizaci'!$B$10</f>
        <v>0</v>
      </c>
      <c r="G11" s="156"/>
      <c r="H11" s="157"/>
    </row>
    <row r="12" spans="1:10" x14ac:dyDescent="0.25">
      <c r="A12" s="137" t="s">
        <v>58</v>
      </c>
      <c r="B12" s="138"/>
      <c r="C12" s="138"/>
      <c r="D12" s="138"/>
      <c r="E12" s="158"/>
      <c r="F12" s="159">
        <f>'Zpráva o realizaci'!$B$11</f>
        <v>0</v>
      </c>
      <c r="G12" s="160"/>
      <c r="H12" s="161"/>
    </row>
    <row r="13" spans="1:10" x14ac:dyDescent="0.25">
      <c r="A13" s="139" t="s">
        <v>4</v>
      </c>
      <c r="B13" s="139"/>
      <c r="C13" s="139"/>
      <c r="D13" s="139"/>
      <c r="E13" s="139"/>
      <c r="F13" s="135" t="str">
        <f>'Zpráva o realizaci'!$B$14</f>
        <v>01.01.2025 - 30.06.2025</v>
      </c>
      <c r="G13" s="166"/>
      <c r="H13" s="136"/>
    </row>
    <row r="14" spans="1:10" x14ac:dyDescent="0.25">
      <c r="A14" s="139" t="s">
        <v>59</v>
      </c>
      <c r="B14" s="139"/>
      <c r="C14" s="139"/>
      <c r="D14" s="139"/>
      <c r="E14" s="139"/>
      <c r="F14" s="155" t="str">
        <f>'Zpráva o realizaci'!$B$13</f>
        <v>1/25</v>
      </c>
      <c r="G14" s="156"/>
      <c r="H14" s="157"/>
    </row>
    <row r="15" spans="1:10" x14ac:dyDescent="0.25">
      <c r="A15" s="163"/>
      <c r="B15" s="164"/>
      <c r="C15" s="164"/>
      <c r="D15" s="164"/>
      <c r="E15" s="164"/>
      <c r="F15" s="164"/>
      <c r="G15" s="164"/>
      <c r="H15" s="165"/>
    </row>
    <row r="16" spans="1:10" ht="60" x14ac:dyDescent="0.25">
      <c r="A16" s="63" t="s">
        <v>25</v>
      </c>
      <c r="B16" s="63" t="s">
        <v>26</v>
      </c>
      <c r="C16" s="63" t="s">
        <v>27</v>
      </c>
      <c r="D16" s="86" t="s">
        <v>28</v>
      </c>
      <c r="E16" s="86" t="s">
        <v>29</v>
      </c>
      <c r="F16" s="91" t="s">
        <v>30</v>
      </c>
      <c r="G16" s="63" t="s">
        <v>31</v>
      </c>
      <c r="H16" s="63" t="s">
        <v>32</v>
      </c>
      <c r="I16" s="64"/>
      <c r="J16" s="64"/>
    </row>
    <row r="17" spans="1:8" x14ac:dyDescent="0.25">
      <c r="A17" s="65" t="s">
        <v>33</v>
      </c>
      <c r="B17" s="57"/>
      <c r="C17" s="57"/>
      <c r="D17" s="87"/>
      <c r="E17" s="87"/>
      <c r="F17" s="92"/>
      <c r="G17" s="57"/>
      <c r="H17" s="57"/>
    </row>
    <row r="18" spans="1:8" x14ac:dyDescent="0.25">
      <c r="A18" s="65" t="s">
        <v>34</v>
      </c>
      <c r="B18" s="57"/>
      <c r="C18" s="57"/>
      <c r="D18" s="87"/>
      <c r="E18" s="87"/>
      <c r="F18" s="92"/>
      <c r="G18" s="57"/>
      <c r="H18" s="57"/>
    </row>
    <row r="19" spans="1:8" x14ac:dyDescent="0.25">
      <c r="A19" s="65" t="s">
        <v>35</v>
      </c>
      <c r="B19" s="57"/>
      <c r="C19" s="57"/>
      <c r="D19" s="87"/>
      <c r="E19" s="87"/>
      <c r="F19" s="92"/>
      <c r="G19" s="57"/>
      <c r="H19" s="57"/>
    </row>
    <row r="20" spans="1:8" x14ac:dyDescent="0.25">
      <c r="A20" s="65" t="s">
        <v>36</v>
      </c>
      <c r="B20" s="57"/>
      <c r="C20" s="57"/>
      <c r="D20" s="87"/>
      <c r="E20" s="87"/>
      <c r="F20" s="92"/>
      <c r="G20" s="57"/>
      <c r="H20" s="57"/>
    </row>
    <row r="21" spans="1:8" x14ac:dyDescent="0.25">
      <c r="A21" s="65" t="s">
        <v>37</v>
      </c>
      <c r="B21" s="57"/>
      <c r="C21" s="57"/>
      <c r="D21" s="87"/>
      <c r="E21" s="87"/>
      <c r="F21" s="92"/>
      <c r="G21" s="57"/>
      <c r="H21" s="57"/>
    </row>
    <row r="22" spans="1:8" x14ac:dyDescent="0.25">
      <c r="A22" s="65" t="s">
        <v>38</v>
      </c>
      <c r="B22" s="57"/>
      <c r="C22" s="57"/>
      <c r="D22" s="87"/>
      <c r="E22" s="87"/>
      <c r="F22" s="92"/>
      <c r="G22" s="57"/>
      <c r="H22" s="57"/>
    </row>
    <row r="23" spans="1:8" x14ac:dyDescent="0.25">
      <c r="A23" s="65" t="s">
        <v>39</v>
      </c>
      <c r="B23" s="57"/>
      <c r="C23" s="57"/>
      <c r="D23" s="87"/>
      <c r="E23" s="87"/>
      <c r="F23" s="92"/>
      <c r="G23" s="57"/>
      <c r="H23" s="57"/>
    </row>
    <row r="24" spans="1:8" x14ac:dyDescent="0.25">
      <c r="A24" s="65" t="s">
        <v>40</v>
      </c>
      <c r="B24" s="57"/>
      <c r="C24" s="57"/>
      <c r="D24" s="87"/>
      <c r="E24" s="87"/>
      <c r="F24" s="92"/>
      <c r="G24" s="57"/>
      <c r="H24" s="57"/>
    </row>
    <row r="25" spans="1:8" x14ac:dyDescent="0.25">
      <c r="A25" s="65" t="s">
        <v>41</v>
      </c>
      <c r="B25" s="57"/>
      <c r="C25" s="57"/>
      <c r="D25" s="87"/>
      <c r="E25" s="87"/>
      <c r="F25" s="92"/>
      <c r="G25" s="57"/>
      <c r="H25" s="57"/>
    </row>
    <row r="26" spans="1:8" x14ac:dyDescent="0.25">
      <c r="A26" s="65" t="s">
        <v>42</v>
      </c>
      <c r="B26" s="57"/>
      <c r="C26" s="57"/>
      <c r="D26" s="87"/>
      <c r="E26" s="87"/>
      <c r="F26" s="92"/>
      <c r="G26" s="57"/>
      <c r="H26" s="57"/>
    </row>
    <row r="27" spans="1:8" x14ac:dyDescent="0.25">
      <c r="A27" s="65" t="s">
        <v>43</v>
      </c>
      <c r="B27" s="57"/>
      <c r="C27" s="57"/>
      <c r="D27" s="87"/>
      <c r="E27" s="87"/>
      <c r="F27" s="92"/>
      <c r="G27" s="57"/>
      <c r="H27" s="57"/>
    </row>
    <row r="28" spans="1:8" x14ac:dyDescent="0.25">
      <c r="A28" s="65" t="s">
        <v>44</v>
      </c>
      <c r="B28" s="57"/>
      <c r="C28" s="57"/>
      <c r="D28" s="87"/>
      <c r="E28" s="87"/>
      <c r="F28" s="92"/>
      <c r="G28" s="57"/>
      <c r="H28" s="57"/>
    </row>
    <row r="29" spans="1:8" x14ac:dyDescent="0.25">
      <c r="A29" s="65" t="s">
        <v>45</v>
      </c>
      <c r="B29" s="57"/>
      <c r="C29" s="57"/>
      <c r="D29" s="87"/>
      <c r="E29" s="87"/>
      <c r="F29" s="92"/>
      <c r="G29" s="57"/>
      <c r="H29" s="57"/>
    </row>
    <row r="30" spans="1:8" x14ac:dyDescent="0.25">
      <c r="A30" s="65" t="s">
        <v>46</v>
      </c>
      <c r="B30" s="57"/>
      <c r="C30" s="57"/>
      <c r="D30" s="87"/>
      <c r="E30" s="87"/>
      <c r="F30" s="92"/>
      <c r="G30" s="57"/>
      <c r="H30" s="57"/>
    </row>
    <row r="31" spans="1:8" x14ac:dyDescent="0.25">
      <c r="A31" s="65" t="s">
        <v>47</v>
      </c>
      <c r="B31" s="57"/>
      <c r="C31" s="57"/>
      <c r="D31" s="87"/>
      <c r="E31" s="87"/>
      <c r="F31" s="92"/>
      <c r="G31" s="57"/>
      <c r="H31" s="57"/>
    </row>
    <row r="32" spans="1:8" x14ac:dyDescent="0.25">
      <c r="A32" s="65" t="s">
        <v>48</v>
      </c>
      <c r="B32" s="57"/>
      <c r="C32" s="57"/>
      <c r="D32" s="87"/>
      <c r="E32" s="87"/>
      <c r="F32" s="92"/>
      <c r="G32" s="57"/>
      <c r="H32" s="57"/>
    </row>
    <row r="33" spans="1:8" x14ac:dyDescent="0.25">
      <c r="A33" s="65" t="s">
        <v>49</v>
      </c>
      <c r="B33" s="57"/>
      <c r="C33" s="57"/>
      <c r="D33" s="87"/>
      <c r="E33" s="87"/>
      <c r="F33" s="92"/>
      <c r="G33" s="57"/>
      <c r="H33" s="57"/>
    </row>
    <row r="34" spans="1:8" x14ac:dyDescent="0.25">
      <c r="A34" s="65" t="s">
        <v>50</v>
      </c>
      <c r="B34" s="57"/>
      <c r="C34" s="57"/>
      <c r="D34" s="87"/>
      <c r="E34" s="87"/>
      <c r="F34" s="92"/>
      <c r="G34" s="57"/>
      <c r="H34" s="57"/>
    </row>
    <row r="35" spans="1:8" x14ac:dyDescent="0.25">
      <c r="A35" s="65" t="s">
        <v>51</v>
      </c>
      <c r="B35" s="57"/>
      <c r="C35" s="57"/>
      <c r="D35" s="87"/>
      <c r="E35" s="87"/>
      <c r="F35" s="92"/>
      <c r="G35" s="57"/>
      <c r="H35" s="57"/>
    </row>
    <row r="36" spans="1:8" x14ac:dyDescent="0.25">
      <c r="A36" s="65" t="s">
        <v>52</v>
      </c>
      <c r="B36" s="57"/>
      <c r="C36" s="57"/>
      <c r="D36" s="87"/>
      <c r="E36" s="87"/>
      <c r="F36" s="92"/>
      <c r="G36" s="57"/>
      <c r="H36" s="57"/>
    </row>
    <row r="37" spans="1:8" x14ac:dyDescent="0.25">
      <c r="A37" s="65" t="s">
        <v>53</v>
      </c>
      <c r="B37" s="57"/>
      <c r="C37" s="57"/>
      <c r="D37" s="87"/>
      <c r="E37" s="87"/>
      <c r="F37" s="92"/>
      <c r="G37" s="57"/>
      <c r="H37" s="57"/>
    </row>
    <row r="38" spans="1:8" x14ac:dyDescent="0.25">
      <c r="A38" s="65" t="s">
        <v>54</v>
      </c>
      <c r="B38" s="57"/>
      <c r="C38" s="57"/>
      <c r="D38" s="87"/>
      <c r="E38" s="87"/>
      <c r="F38" s="92"/>
      <c r="G38" s="57"/>
      <c r="H38" s="57"/>
    </row>
    <row r="39" spans="1:8" ht="15.75" x14ac:dyDescent="0.25">
      <c r="A39" s="66" t="s">
        <v>55</v>
      </c>
      <c r="B39" s="67" t="s">
        <v>56</v>
      </c>
      <c r="C39" s="67" t="s">
        <v>56</v>
      </c>
      <c r="D39" s="88" t="s">
        <v>56</v>
      </c>
      <c r="E39" s="89">
        <f>SUM(E17:E38)</f>
        <v>0</v>
      </c>
      <c r="F39" s="93" t="s">
        <v>56</v>
      </c>
      <c r="G39" s="67" t="s">
        <v>56</v>
      </c>
      <c r="H39" s="67" t="s">
        <v>56</v>
      </c>
    </row>
    <row r="41" spans="1:8" x14ac:dyDescent="0.25">
      <c r="A41" s="68" t="s">
        <v>60</v>
      </c>
    </row>
    <row r="42" spans="1:8" x14ac:dyDescent="0.25">
      <c r="A42" s="68" t="s">
        <v>61</v>
      </c>
    </row>
    <row r="43" spans="1:8" x14ac:dyDescent="0.25">
      <c r="A43" s="68" t="s">
        <v>62</v>
      </c>
    </row>
    <row r="45" spans="1:8" x14ac:dyDescent="0.25">
      <c r="A45" s="162" t="s">
        <v>21</v>
      </c>
      <c r="B45" s="162"/>
      <c r="C45" s="162"/>
      <c r="D45" s="162" t="s">
        <v>64</v>
      </c>
      <c r="E45" s="162"/>
      <c r="F45" s="162"/>
      <c r="G45" s="162"/>
      <c r="H45" s="162"/>
    </row>
    <row r="46" spans="1:8" x14ac:dyDescent="0.25">
      <c r="A46" s="131"/>
      <c r="B46" s="131"/>
      <c r="C46" s="131"/>
      <c r="D46" s="131"/>
      <c r="E46" s="131"/>
      <c r="F46" s="131"/>
      <c r="G46" s="131"/>
      <c r="H46" s="131"/>
    </row>
    <row r="47" spans="1:8" ht="25.15" customHeight="1" x14ac:dyDescent="0.25">
      <c r="A47" s="131"/>
      <c r="B47" s="131"/>
      <c r="C47" s="131"/>
      <c r="D47" s="131"/>
      <c r="E47" s="131"/>
      <c r="F47" s="131"/>
      <c r="G47" s="131"/>
      <c r="H47" s="131"/>
    </row>
  </sheetData>
  <sheetProtection algorithmName="SHA-512" hashValue="dlIc0kbSMyIaSRPJnaZ7QlwRPt+suue2gSRQtC3c9eq0s0A4KvnLSTy31vPNIxYlCn8Iyc6rz6wi7SIJzIsEUA==" saltValue="VT+HkhK7BCgyh8V1I1iC9g==" spinCount="100000" sheet="1" objects="1" scenarios="1" formatCells="0" formatColumns="0" formatRows="0" insertRows="0" deleteRows="0" selectLockedCells="1" sort="0" autoFilter="0"/>
  <mergeCells count="24">
    <mergeCell ref="F13:H13"/>
    <mergeCell ref="A5:H5"/>
    <mergeCell ref="A6:E6"/>
    <mergeCell ref="A7:E7"/>
    <mergeCell ref="A8:E8"/>
    <mergeCell ref="F6:H6"/>
    <mergeCell ref="F7:H7"/>
    <mergeCell ref="F8:H8"/>
    <mergeCell ref="A46:C47"/>
    <mergeCell ref="D46:H47"/>
    <mergeCell ref="A9:E9"/>
    <mergeCell ref="F9:H9"/>
    <mergeCell ref="F14:H14"/>
    <mergeCell ref="A12:E12"/>
    <mergeCell ref="F12:H12"/>
    <mergeCell ref="A45:C45"/>
    <mergeCell ref="D45:H45"/>
    <mergeCell ref="A10:E10"/>
    <mergeCell ref="A11:E11"/>
    <mergeCell ref="A13:E13"/>
    <mergeCell ref="A14:E14"/>
    <mergeCell ref="A15:H15"/>
    <mergeCell ref="F10:H10"/>
    <mergeCell ref="F11:H11"/>
  </mergeCells>
  <pageMargins left="0.7" right="0.7" top="0.78740157499999996" bottom="0.78740157499999996" header="0.3" footer="0.3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Zpráva o realizaci</vt:lpstr>
      <vt:lpstr>Souhrnná tabulka</vt:lpstr>
      <vt:lpstr>Zdroje financování-k roční ZoR</vt:lpstr>
      <vt:lpstr>Vyúč. VP - pouze k roční ZoR</vt:lpstr>
      <vt:lpstr>NR - pouze k roční ZoR</vt:lpstr>
      <vt:lpstr>Soupiska</vt:lpstr>
      <vt:lpstr>Soupiska!Oblast_tisku</vt:lpstr>
      <vt:lpstr>'Zpráva o realizaci'!Oblast_tisku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Macáková</dc:creator>
  <cp:lastModifiedBy>Chytrá Klára</cp:lastModifiedBy>
  <cp:lastPrinted>2022-07-15T11:12:10Z</cp:lastPrinted>
  <dcterms:created xsi:type="dcterms:W3CDTF">2022-07-15T10:42:09Z</dcterms:created>
  <dcterms:modified xsi:type="dcterms:W3CDTF">2025-06-06T05:13:44Z</dcterms:modified>
</cp:coreProperties>
</file>